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ebastien\Videos\Quickshots GT\QS6 Verrou conditionnel\qstx\"/>
    </mc:Choice>
  </mc:AlternateContent>
  <xr:revisionPtr revIDLastSave="0" documentId="13_ncr:1_{C37E8FE6-050A-4DB6-AD04-69B80307C6EB}" xr6:coauthVersionLast="47" xr6:coauthVersionMax="47" xr10:uidLastSave="{00000000-0000-0000-0000-000000000000}"/>
  <bookViews>
    <workbookView xWindow="-98" yWindow="-98" windowWidth="24196" windowHeight="13096" xr2:uid="{F89EA7BB-B53D-405D-91B9-782F877A3F81}"/>
  </bookViews>
  <sheets>
    <sheet name="Form" sheetId="1" r:id="rId1"/>
    <sheet name="Data" sheetId="2" r:id="rId2"/>
  </sheets>
  <definedNames>
    <definedName name="Campaign">Data!$C$2</definedName>
    <definedName name="GT.Data">Data!$A$1:$E$22</definedName>
    <definedName name="GT.Form">Form!$A$1:$N$16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5" i="1" l="1" a="1"/>
  <c r="I15" i="1" s="1"/>
  <c r="B15" i="1" a="1"/>
  <c r="B15" i="1" s="1"/>
  <c r="H15" i="1" a="1"/>
  <c r="H15" i="1" s="1"/>
  <c r="A15" i="1" a="1"/>
  <c r="A15" i="1" s="1"/>
  <c r="N13" i="1" a="1"/>
  <c r="N13" i="1" s="1"/>
  <c r="F13" i="1" a="1"/>
  <c r="F13" i="1" s="1"/>
  <c r="N15" i="1" l="1" a="1"/>
  <c r="N15" i="1" s="1"/>
  <c r="F15" i="1" a="1"/>
  <c r="F15" i="1" s="1"/>
  <c r="H16" i="1" a="1"/>
  <c r="H16" i="1" s="1"/>
  <c r="A16" i="1" a="1"/>
  <c r="A16" i="1" s="1"/>
  <c r="M13" i="1" l="1" a="1"/>
  <c r="M13" i="1" s="1"/>
  <c r="C13" i="2" l="1"/>
  <c r="C20" i="2"/>
  <c r="C21" i="2"/>
  <c r="C6" i="2"/>
  <c r="C7" i="2"/>
  <c r="C8" i="2"/>
  <c r="C9" i="2"/>
  <c r="C5" i="2"/>
  <c r="H20" i="2"/>
  <c r="H5" i="2"/>
  <c r="C16" i="2" l="1"/>
  <c r="C15" i="2"/>
  <c r="C12" i="2"/>
  <c r="C14" i="2"/>
  <c r="C17" i="2"/>
  <c r="H12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Sébastien Pancher</author>
  </authors>
  <commentList>
    <comment ref="A16" authorId="0" shapeId="0" xr:uid="{2C029BEE-AD63-47EB-AF8B-7779EF38790E}">
      <text>
        <r>
          <rPr>
            <b/>
            <sz val="9"/>
            <color indexed="81"/>
            <rFont val="Tahoma"/>
            <charset val="1"/>
          </rPr>
          <t>Sébastien Pancher:</t>
        </r>
        <r>
          <rPr>
            <sz val="9"/>
            <color indexed="81"/>
            <rFont val="Tahoma"/>
            <charset val="1"/>
          </rPr>
          <t xml:space="preserve">
The patterns are intended to be fueled by the database, which is why they are read-only (flag 'NONE'). To make the model work without creating a campaign, consider modifying the pattern definition to allow the addition and deletion of records (replace 'NONE' with 'A;S').</t>
        </r>
      </text>
    </comment>
    <comment ref="H16" authorId="0" shapeId="0" xr:uid="{E4D9D216-7B6C-4906-8F6F-FD902A593BB9}">
      <text>
        <r>
          <rPr>
            <b/>
            <sz val="9"/>
            <color indexed="81"/>
            <rFont val="Tahoma"/>
            <charset val="1"/>
          </rPr>
          <t>Sébastien Pancher:</t>
        </r>
        <r>
          <rPr>
            <sz val="9"/>
            <color indexed="81"/>
            <rFont val="Tahoma"/>
            <charset val="1"/>
          </rPr>
          <t xml:space="preserve">
The patterns are intended to be fueled by the database, which is why they are read-only (flag 'NONE'). To make the model work without creating a campaign, consider modifying the pattern definition to allow the addition and deletion of records (replace 'NONE' with 'A;S').</t>
        </r>
      </text>
    </comment>
  </commentList>
</comments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<sst xmlns="http://schemas.openxmlformats.org/spreadsheetml/2006/main" count="43" uniqueCount="38">
  <si>
    <t>Resource</t>
  </si>
  <si>
    <t>Wood</t>
  </si>
  <si>
    <t>Gas</t>
  </si>
  <si>
    <t>Steam</t>
  </si>
  <si>
    <t>Oil</t>
  </si>
  <si>
    <t>Electricity</t>
  </si>
  <si>
    <t>Consumption</t>
  </si>
  <si>
    <t>OSU</t>
  </si>
  <si>
    <t>Quantity (t)</t>
  </si>
  <si>
    <t>Final treatment</t>
  </si>
  <si>
    <t>Burial, landfilling</t>
  </si>
  <si>
    <t>Non-hazardous</t>
  </si>
  <si>
    <t>Hazardous</t>
  </si>
  <si>
    <t>Waste</t>
  </si>
  <si>
    <t>¤¤OnSite_Use;K</t>
  </si>
  <si>
    <t>Type</t>
  </si>
  <si>
    <t>Reuse</t>
  </si>
  <si>
    <t>Composting</t>
  </si>
  <si>
    <t>Other</t>
  </si>
  <si>
    <t>Resource consumption</t>
  </si>
  <si>
    <t>Waste management</t>
  </si>
  <si>
    <t>Subsidiary</t>
  </si>
  <si>
    <t>Campaign</t>
  </si>
  <si>
    <t>//campaign-type : "Questionnaire" or "Restitution"</t>
  </si>
  <si>
    <t>//Sum of Final Treatmant</t>
  </si>
  <si>
    <t>//Sum of Resource Consumption</t>
  </si>
  <si>
    <t>//Sum of Waste</t>
  </si>
  <si>
    <t>Incineration</t>
  </si>
  <si>
    <t>Recycling</t>
  </si>
  <si>
    <t>¤¤Subsidiary;C</t>
  </si>
  <si>
    <t>¤¤Resource_Name;C</t>
  </si>
  <si>
    <t>¤¤Consumption;B;M;C=R;MIN=0</t>
  </si>
  <si>
    <t>¤¤Waste_Name;C</t>
  </si>
  <si>
    <t>¤¤Waste_Type;C</t>
  </si>
  <si>
    <t>¤¤Quantity;B;M;C=R;MIN=0</t>
  </si>
  <si>
    <t>¤¤Resource_Type;C</t>
  </si>
  <si>
    <t>¤¤Entity;C</t>
  </si>
  <si>
    <t>¤¤Campaign;C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</si>
</sst>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6"/>
      <color theme="3"/>
      <name val="Calibri"/>
      <family val="2"/>
      <scheme val="minor"/>
    </font>
    <font>
      <i/>
      <sz val="11"/>
      <color theme="6"/>
      <name val="Calibri"/>
      <family val="2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6">
    <fill>
      <patternFill patternType="none"/>
    </fill>
    <fill>
      <patternFill patternType="gray125"/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8" tint="0.79998168889431442"/>
        <bgColor indexed="65"/>
      </patternFill>
    </fill>
  </fills>
  <borders count="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8">
    <xf numFmtId="0" fontId="0" fillId="0" borderId="0"/>
    <xf numFmtId="0" fontId="2" fillId="0" borderId="1" applyNumberFormat="0" applyFill="0" applyAlignment="0" applyProtection="0"/>
    <xf numFmtId="0" fontId="3" fillId="0" borderId="2" applyNumberFormat="0" applyFill="0" applyAlignment="0" applyProtection="0"/>
    <xf numFmtId="0" fontId="4" fillId="0" borderId="3" applyNumberFormat="0" applyFill="0" applyAlignment="0" applyProtection="0"/>
    <xf numFmtId="0" fontId="5" fillId="2" borderId="4" applyNumberFormat="0" applyAlignment="0" applyProtection="0"/>
    <xf numFmtId="0" fontId="6" fillId="3" borderId="5" applyNumberFormat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</cellStyleXfs>
  <cellXfs count="11">
    <xf numFmtId="0" fontId="0" fillId="0" borderId="0" xfId="0"/>
    <xf numFmtId="0" fontId="3" fillId="0" borderId="2" xfId="2"/>
    <xf numFmtId="0" fontId="4" fillId="0" borderId="3" xfId="3"/>
    <xf numFmtId="3" fontId="5" fillId="2" borderId="4" xfId="4" applyNumberFormat="1"/>
    <xf numFmtId="0" fontId="0" fillId="5" borderId="0" xfId="7" applyFont="1"/>
    <xf numFmtId="0" fontId="8" fillId="0" borderId="2" xfId="2" applyFont="1"/>
    <xf numFmtId="0" fontId="9" fillId="0" borderId="0" xfId="0" applyFont="1"/>
    <xf numFmtId="3" fontId="6" fillId="3" borderId="5" xfId="5" applyNumberFormat="1"/>
    <xf numFmtId="0" fontId="0" fillId="4" borderId="0" xfId="6" applyFont="1"/>
    <xf numFmtId="0" fontId="7" fillId="0" borderId="3" xfId="3" applyFont="1"/>
    <xf numFmtId="0" fontId="2" fillId="0" borderId="1" xfId="1"/>
  </cellXfs>
  <cellStyles count="8">
    <cellStyle name="20 % - Accent3" xfId="6" builtinId="38"/>
    <cellStyle name="20 % - Accent5" xfId="7" builtinId="46"/>
    <cellStyle name="Entrée" xfId="4" builtinId="20"/>
    <cellStyle name="Normal" xfId="0" builtinId="0"/>
    <cellStyle name="Sortie" xfId="5" builtinId="21"/>
    <cellStyle name="Titre 1" xfId="1" builtinId="16"/>
    <cellStyle name="Titre 2" xfId="2" builtinId="17"/>
    <cellStyle name="Titre 3" xfId="3" builtinId="18"/>
  </cellStyles>
  <dxfs count="2">
    <dxf>
      <fill>
        <patternFill patternType="lightGray">
          <fgColor theme="0" tint="-0.34998626667073579"/>
          <bgColor theme="6" tint="0.79998168889431442"/>
        </patternFill>
      </fill>
    </dxf>
    <dxf>
      <fill>
        <patternFill patternType="lightGray">
          <fgColor theme="0" tint="-0.499984740745262"/>
          <bgColor theme="8" tint="0.79995117038483843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eetMetadata" Target="metadata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fr-FR" sz="1050" b="1"/>
              <a:t>Consumption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5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chemeClr val="accent5">
                  <a:lumMod val="7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0D70-456D-94AD-9099D8CE1FD0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5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2-0D70-456D-94AD-9099D8CE1FD0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5">
                  <a:lumMod val="40000"/>
                  <a:lumOff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4-0D70-456D-94AD-9099D8CE1FD0}"/>
              </c:ext>
            </c:extLst>
          </c:dPt>
          <c:dPt>
            <c:idx val="4"/>
            <c:invertIfNegative val="0"/>
            <c:bubble3D val="0"/>
            <c:spPr>
              <a:solidFill>
                <a:schemeClr val="accent5">
                  <a:lumMod val="20000"/>
                  <a:lumOff val="8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0D70-456D-94AD-9099D8CE1FD0}"/>
              </c:ext>
            </c:extLst>
          </c:dPt>
          <c:cat>
            <c:strRef>
              <c:f>Data!$B$5:$B$9</c:f>
              <c:strCache>
                <c:ptCount val="5"/>
                <c:pt idx="0">
                  <c:v>Gas</c:v>
                </c:pt>
                <c:pt idx="1">
                  <c:v>Wood</c:v>
                </c:pt>
                <c:pt idx="2">
                  <c:v>Steam</c:v>
                </c:pt>
                <c:pt idx="3">
                  <c:v>Oil</c:v>
                </c:pt>
                <c:pt idx="4">
                  <c:v>Electricity</c:v>
                </c:pt>
              </c:strCache>
            </c:strRef>
          </c:cat>
          <c:val>
            <c:numRef>
              <c:f>Data!$C$5:$C$9</c:f>
              <c:numCache>
                <c:formatCode>#,##0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D70-456D-94AD-9099D8CE1FD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187659296"/>
        <c:axId val="1180820480"/>
      </c:barChart>
      <c:catAx>
        <c:axId val="11876592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6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180820480"/>
        <c:crosses val="autoZero"/>
        <c:auto val="1"/>
        <c:lblAlgn val="ctr"/>
        <c:lblOffset val="100"/>
        <c:noMultiLvlLbl val="0"/>
      </c:catAx>
      <c:valAx>
        <c:axId val="11808204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6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1876592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5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fr-FR" sz="1050" b="1"/>
              <a:t>Final treatment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3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cat>
            <c:strRef>
              <c:f>Data!$B$12:$B$17</c:f>
              <c:strCache>
                <c:ptCount val="6"/>
                <c:pt idx="0">
                  <c:v>Incineration</c:v>
                </c:pt>
                <c:pt idx="1">
                  <c:v>Burial, landfilling</c:v>
                </c:pt>
                <c:pt idx="2">
                  <c:v>Recycling</c:v>
                </c:pt>
                <c:pt idx="3">
                  <c:v>Reuse</c:v>
                </c:pt>
                <c:pt idx="4">
                  <c:v>Composting</c:v>
                </c:pt>
                <c:pt idx="5">
                  <c:v>Other</c:v>
                </c:pt>
              </c:strCache>
            </c:strRef>
          </c:cat>
          <c:val>
            <c:numRef>
              <c:f>Data!$C$12:$C$17</c:f>
              <c:numCache>
                <c:formatCode>#,##0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D2D-4AFC-8576-37D63425903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38441312"/>
        <c:axId val="705846176"/>
      </c:barChart>
      <c:catAx>
        <c:axId val="5384413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6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05846176"/>
        <c:crosses val="autoZero"/>
        <c:auto val="1"/>
        <c:lblAlgn val="ctr"/>
        <c:lblOffset val="100"/>
        <c:noMultiLvlLbl val="0"/>
      </c:catAx>
      <c:valAx>
        <c:axId val="7058461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6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53844131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050" b="1"/>
              <a:t>Waste Type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bg1">
                <a:lumMod val="85000"/>
              </a:schemeClr>
            </a:solidFill>
            <a:ln>
              <a:noFill/>
            </a:ln>
            <a:effectLst/>
          </c:spPr>
          <c:invertIfNegative val="0"/>
          <c:cat>
            <c:strRef>
              <c:f>Data!$B$20:$B$21</c:f>
              <c:strCache>
                <c:ptCount val="2"/>
                <c:pt idx="0">
                  <c:v>Non-hazardous</c:v>
                </c:pt>
                <c:pt idx="1">
                  <c:v>Hazardous</c:v>
                </c:pt>
              </c:strCache>
            </c:strRef>
          </c:cat>
          <c:val>
            <c:numRef>
              <c:f>Data!$C$20:$C$21</c:f>
              <c:numCache>
                <c:formatCode>#,##0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60C-4863-8F5D-C465E4FBB92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307455200"/>
        <c:axId val="1180816016"/>
      </c:barChart>
      <c:catAx>
        <c:axId val="13074552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6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180816016"/>
        <c:crosses val="autoZero"/>
        <c:auto val="1"/>
        <c:lblAlgn val="ctr"/>
        <c:lblOffset val="100"/>
        <c:noMultiLvlLbl val="0"/>
      </c:catAx>
      <c:valAx>
        <c:axId val="11808160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6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30745520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2379</xdr:colOff>
      <xdr:row>3</xdr:row>
      <xdr:rowOff>180975</xdr:rowOff>
    </xdr:from>
    <xdr:to>
      <xdr:col>5</xdr:col>
      <xdr:colOff>0</xdr:colOff>
      <xdr:row>10</xdr:row>
      <xdr:rowOff>11906</xdr:rowOff>
    </xdr:to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id="{FED556D1-0884-AD4A-8D1B-DB8F4D14ABC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411955</xdr:colOff>
      <xdr:row>3</xdr:row>
      <xdr:rowOff>180975</xdr:rowOff>
    </xdr:from>
    <xdr:to>
      <xdr:col>12</xdr:col>
      <xdr:colOff>1852611</xdr:colOff>
      <xdr:row>10</xdr:row>
      <xdr:rowOff>10988</xdr:rowOff>
    </xdr:to>
    <xdr:graphicFrame macro="">
      <xdr:nvGraphicFramePr>
        <xdr:cNvPr id="3" name="Graphique 2">
          <a:extLst>
            <a:ext uri="{FF2B5EF4-FFF2-40B4-BE49-F238E27FC236}">
              <a16:creationId xmlns:a16="http://schemas.microsoft.com/office/drawing/2014/main" id="{EF15082A-158B-F88C-B8C1-5E5712ADE65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9</xdr:col>
      <xdr:colOff>11905</xdr:colOff>
      <xdr:row>3</xdr:row>
      <xdr:rowOff>180975</xdr:rowOff>
    </xdr:from>
    <xdr:to>
      <xdr:col>10</xdr:col>
      <xdr:colOff>228600</xdr:colOff>
      <xdr:row>10</xdr:row>
      <xdr:rowOff>7388</xdr:rowOff>
    </xdr:to>
    <xdr:graphicFrame macro="">
      <xdr:nvGraphicFramePr>
        <xdr:cNvPr id="4" name="Graphique 3">
          <a:extLst>
            <a:ext uri="{FF2B5EF4-FFF2-40B4-BE49-F238E27FC236}">
              <a16:creationId xmlns:a16="http://schemas.microsoft.com/office/drawing/2014/main" id="{772E3AD0-D552-0538-7F5F-BA7E84C9F8A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20B20B-E836-490F-BAB5-B715852780B6}">
  <dimension ref="A1:N16"/>
  <sheetViews>
    <sheetView showGridLines="0" tabSelected="1" workbookViewId="0">
      <selection activeCell="J16" sqref="J16"/>
    </sheetView>
  </sheetViews>
  <sheetFormatPr baseColWidth="10" defaultRowHeight="14.25" x14ac:dyDescent="0.45"/>
  <cols>
    <col min="1" max="1" width="10.6640625" customWidth="1"/>
    <col min="2" max="2" width="2.19921875" customWidth="1"/>
    <col min="3" max="3" width="20.6640625" bestFit="1" customWidth="1"/>
    <col min="5" max="5" width="11.6640625" bestFit="1" customWidth="1"/>
    <col min="6" max="6" width="11.6640625" customWidth="1"/>
    <col min="9" max="9" width="2.19921875" customWidth="1"/>
    <col min="10" max="10" width="33.6640625" bestFit="1" customWidth="1"/>
    <col min="11" max="11" width="14.06640625" customWidth="1"/>
    <col min="13" max="13" width="26.06640625" bestFit="1" customWidth="1"/>
  </cols>
  <sheetData>
    <row r="1" spans="1:14" ht="19.899999999999999" thickBot="1" x14ac:dyDescent="0.65">
      <c r="B1" s="10" t="s">
        <v>36</v>
      </c>
      <c r="C1" s="10"/>
      <c r="D1" s="10"/>
    </row>
    <row r="2" spans="1:14" ht="14.65" thickTop="1" x14ac:dyDescent="0.45"/>
    <row r="3" spans="1:14" ht="21.4" thickBot="1" x14ac:dyDescent="0.7">
      <c r="C3" s="5" t="s">
        <v>19</v>
      </c>
      <c r="D3" s="1"/>
      <c r="E3" s="1"/>
      <c r="F3" s="1"/>
      <c r="J3" s="5" t="s">
        <v>20</v>
      </c>
      <c r="K3" s="1"/>
      <c r="L3" s="1"/>
      <c r="M3" s="1"/>
    </row>
    <row r="4" spans="1:14" ht="14.65" thickTop="1" x14ac:dyDescent="0.45"/>
    <row r="12" spans="1:14" ht="14.65" thickBot="1" x14ac:dyDescent="0.5">
      <c r="A12" s="2" t="s">
        <v>21</v>
      </c>
      <c r="B12" s="9" t="s">
        <v>7</v>
      </c>
      <c r="C12" s="2" t="s">
        <v>0</v>
      </c>
      <c r="D12" s="2" t="s">
        <v>15</v>
      </c>
      <c r="E12" s="2" t="s">
        <v>6</v>
      </c>
      <c r="F12" s="2"/>
      <c r="H12" s="2" t="s">
        <v>21</v>
      </c>
      <c r="I12" s="9" t="s">
        <v>7</v>
      </c>
      <c r="J12" s="2" t="s">
        <v>13</v>
      </c>
      <c r="K12" s="2" t="s">
        <v>15</v>
      </c>
      <c r="L12" s="2" t="s">
        <v>8</v>
      </c>
      <c r="M12" s="2" t="s">
        <v>9</v>
      </c>
    </row>
    <row r="13" spans="1:14" x14ac:dyDescent="0.45">
      <c r="A13" t="s">
        <v>29</v>
      </c>
      <c r="B13" s="4" t="s">
        <v>14</v>
      </c>
      <c r="C13" s="4" t="s">
        <v>30</v>
      </c>
      <c r="D13" s="4" t="s">
        <v>35</v>
      </c>
      <c r="E13" s="3" t="s">
        <v>31</v>
      </c>
      <c r="F13" s="7" t="e" cm="1">
        <f t="array" aca="1" ref="F13" ca="1">GTVERROU(E13,OR(B13=FALSE,Campaign="Restitution"),TRUE)</f>
        <v>#NAME?</v>
      </c>
      <c r="H13" t="s">
        <v>29</v>
      </c>
      <c r="I13" s="8" t="s">
        <v>14</v>
      </c>
      <c r="J13" s="8" t="s">
        <v>32</v>
      </c>
      <c r="K13" s="8" t="s">
        <v>33</v>
      </c>
      <c r="L13" s="3" t="s">
        <v>34</v>
      </c>
      <c r="M13" s="3" t="e" cm="1">
        <f t="array" aca="1" ref="M13" ca="1">GTLISTE("Final_Treatment;M",Data!$B$12:$B$17)</f>
        <v>#NAME?</v>
      </c>
      <c r="N13" s="7" t="e" cm="1">
        <f t="array" aca="1" ref="N13" ca="1">GTVERROU($L13:$M13,OR($I13=FALSE,Campaign="Restitution"),TRUE)</f>
        <v>#NAME?</v>
      </c>
    </row>
    <row r="15" spans="1:14" x14ac:dyDescent="0.45">
      <c r="A15" t="e" cm="1">
        <f t="array" aca="1" ref="A15" ca="1">GTCONDITIONNEMENTCOLONNE(B1,Campaign="Questionnaire",A:A)</f>
        <v>#NAME?</v>
      </c>
      <c r="B15" t="e" cm="1">
        <f t="array" aca="1" ref="B15" ca="1">GTCONDITIONNEMENTCOLONNE(C1,Campaign="Restitution",B:B)</f>
        <v>#NAME?</v>
      </c>
      <c r="F15" t="e" cm="1">
        <f t="array" aca="1" ref="F15" ca="1">GTCONDITIONNEMENTCOLONNE(G1,TRUE,F:F)</f>
        <v>#NAME?</v>
      </c>
      <c r="H15" t="e" cm="1">
        <f t="array" aca="1" ref="H15" ca="1">GTCONDITIONNEMENTCOLONNE(I1,Campaign="Questionnaire",H:H)</f>
        <v>#NAME?</v>
      </c>
      <c r="I15" t="e" cm="1">
        <f t="array" aca="1" ref="I15" ca="1">GTCONDITIONNEMENTCOLONNE(J1,Campaign="Restitution",I:I)</f>
        <v>#NAME?</v>
      </c>
      <c r="N15" t="e" cm="1">
        <f t="array" aca="1" ref="N15" ca="1">GTCONDITIONNEMENTCOLONNE(N1,TRUE,N:N)</f>
        <v>#NAME?</v>
      </c>
    </row>
    <row r="16" spans="1:14" x14ac:dyDescent="0.45">
      <c r="A16" t="e" cm="1">
        <f t="array" aca="1" ref="A16" ca="1">GTMOTIF("Resource",A13:F13,"NONE",GTCLE("Missing resource","Erroneous Resource",C13,A13))</f>
        <v>#NAME?</v>
      </c>
      <c r="H16" t="e" cm="1">
        <f t="array" aca="1" ref="H16" ca="1">GTMOTIF("Waste",H13:N13,"NONE",GTCLE("Missing waste","Erroneous waste",J13,H13))</f>
        <v>#NAME?</v>
      </c>
    </row>
  </sheetData>
  <conditionalFormatting sqref="C13:E13">
    <cfRule type="expression" dxfId="1" priority="2">
      <formula>$B13=FALSE</formula>
    </cfRule>
  </conditionalFormatting>
  <conditionalFormatting sqref="J13:M13">
    <cfRule type="expression" dxfId="0" priority="1">
      <formula>$I13=FALSE</formula>
    </cfRule>
  </conditionalFormatting>
  <pageMargins left="0.7" right="0.7" top="0.75" bottom="0.75" header="0.3" footer="0.3"/>
  <pageSetup paperSize="9" orientation="portrait" horizontalDpi="300" verticalDpi="300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2850C5-8B8A-44BA-8477-470612874987}">
  <dimension ref="B2:H21"/>
  <sheetViews>
    <sheetView workbookViewId="0">
      <selection activeCell="E24" sqref="E24"/>
    </sheetView>
  </sheetViews>
  <sheetFormatPr baseColWidth="10" defaultRowHeight="14.25" x14ac:dyDescent="0.45"/>
  <cols>
    <col min="2" max="2" width="14.06640625" bestFit="1" customWidth="1"/>
  </cols>
  <sheetData>
    <row r="2" spans="2:8" x14ac:dyDescent="0.45">
      <c r="B2" t="s">
        <v>22</v>
      </c>
      <c r="C2" t="s">
        <v>37</v>
      </c>
      <c r="E2" s="6" t="s">
        <v>23</v>
      </c>
    </row>
    <row r="5" spans="2:8" x14ac:dyDescent="0.45">
      <c r="B5" t="s">
        <v>2</v>
      </c>
      <c r="C5" s="7">
        <f>SUMIFS(Form!E$13:E$14,Form!D$13:D$14,Data!B5)</f>
        <v>0</v>
      </c>
      <c r="E5" s="6" t="s">
        <v>25</v>
      </c>
      <c r="H5">
        <f>SUMIFS(Form!E$13:E$14,Form!D$13:D$14,Data!B5)</f>
        <v>0</v>
      </c>
    </row>
    <row r="6" spans="2:8" x14ac:dyDescent="0.45">
      <c r="B6" t="s">
        <v>1</v>
      </c>
      <c r="C6" s="7">
        <f>SUMIFS(Form!E$13:E$14,Form!D$13:D$14,Data!B6)</f>
        <v>0</v>
      </c>
    </row>
    <row r="7" spans="2:8" x14ac:dyDescent="0.45">
      <c r="B7" t="s">
        <v>3</v>
      </c>
      <c r="C7" s="7">
        <f>SUMIFS(Form!E$13:E$14,Form!D$13:D$14,Data!B7)</f>
        <v>0</v>
      </c>
    </row>
    <row r="8" spans="2:8" x14ac:dyDescent="0.45">
      <c r="B8" t="s">
        <v>4</v>
      </c>
      <c r="C8" s="7">
        <f>SUMIFS(Form!E$13:E$14,Form!D$13:D$14,Data!B8)</f>
        <v>0</v>
      </c>
    </row>
    <row r="9" spans="2:8" x14ac:dyDescent="0.45">
      <c r="B9" t="s">
        <v>5</v>
      </c>
      <c r="C9" s="7">
        <f>SUMIFS(Form!E$13:E$14,Form!D$13:D$14,Data!B9)</f>
        <v>0</v>
      </c>
    </row>
    <row r="12" spans="2:8" x14ac:dyDescent="0.45">
      <c r="B12" t="s">
        <v>27</v>
      </c>
      <c r="C12" s="7">
        <f ca="1">SUMIFS(Form!$L$13:$L$14,Form!$M$13:$M$14,Data!B12)</f>
        <v>0</v>
      </c>
      <c r="E12" s="6" t="s">
        <v>24</v>
      </c>
      <c r="H12">
        <f ca="1">SUMIFS(Form!$L$13:$L$14,Form!$M$13:$M$14,Data!B12)</f>
        <v>0</v>
      </c>
    </row>
    <row r="13" spans="2:8" x14ac:dyDescent="0.45">
      <c r="B13" t="s">
        <v>10</v>
      </c>
      <c r="C13" s="7">
        <f ca="1">SUMIFS(Form!$L$13:$L$14,Form!$M$13:$M$14,Data!B13)</f>
        <v>0</v>
      </c>
    </row>
    <row r="14" spans="2:8" x14ac:dyDescent="0.45">
      <c r="B14" t="s">
        <v>28</v>
      </c>
      <c r="C14" s="7">
        <f ca="1">SUMIFS(Form!$L$13:$L$14,Form!$M$13:$M$14,Data!B14)</f>
        <v>0</v>
      </c>
    </row>
    <row r="15" spans="2:8" x14ac:dyDescent="0.45">
      <c r="B15" t="s">
        <v>16</v>
      </c>
      <c r="C15" s="7">
        <f ca="1">SUMIFS(Form!$L$13:$L$14,Form!$M$13:$M$14,Data!B15)</f>
        <v>0</v>
      </c>
    </row>
    <row r="16" spans="2:8" x14ac:dyDescent="0.45">
      <c r="B16" t="s">
        <v>17</v>
      </c>
      <c r="C16" s="7">
        <f ca="1">SUMIFS(Form!$L$13:$L$14,Form!$M$13:$M$14,Data!B16)</f>
        <v>0</v>
      </c>
    </row>
    <row r="17" spans="2:8" x14ac:dyDescent="0.45">
      <c r="B17" t="s">
        <v>18</v>
      </c>
      <c r="C17" s="7">
        <f ca="1">SUMIFS(Form!$L$13:$L$14,Form!$M$13:$M$14,Data!B17)</f>
        <v>0</v>
      </c>
    </row>
    <row r="20" spans="2:8" x14ac:dyDescent="0.45">
      <c r="B20" t="s">
        <v>11</v>
      </c>
      <c r="C20" s="7">
        <f>SUMIFS(Form!$L$13:$L$14,Form!$K$13:$K$14,Data!B20)</f>
        <v>0</v>
      </c>
      <c r="E20" s="6" t="s">
        <v>26</v>
      </c>
      <c r="H20">
        <f>SUMIFS(Form!$L$13:$L$14,Form!$K$13:$K$14,Data!#REF!)</f>
        <v>0</v>
      </c>
    </row>
    <row r="21" spans="2:8" x14ac:dyDescent="0.45">
      <c r="B21" t="s">
        <v>12</v>
      </c>
      <c r="C21" s="7">
        <f>SUMIFS(Form!$L$13:$L$14,Form!$K$13:$K$14,Data!B21)</f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3</vt:i4>
      </vt:variant>
    </vt:vector>
  </HeadingPairs>
  <TitlesOfParts>
    <vt:vector size="5" baseType="lpstr">
      <vt:lpstr>Form</vt:lpstr>
      <vt:lpstr>Data</vt:lpstr>
      <vt:lpstr>Campaign</vt:lpstr>
      <vt:lpstr>GT.Data</vt:lpstr>
      <vt:lpstr>GT.Form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Sébastien Pancher</dc:creator>
  <cp:lastModifiedBy>Sébastien Pancher</cp:lastModifiedBy>
  <dcterms:created xsi:type="dcterms:W3CDTF">2023-10-09T13:15:24Z</dcterms:created>
  <dcterms:modified xsi:type="dcterms:W3CDTF">2023-11-07T14:08:52Z</dcterms:modified>
</cp:coreProperties>
</file>