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C:\Users\m.bernard.PRODUIT\Desktop\"/>
    </mc:Choice>
  </mc:AlternateContent>
  <xr:revisionPtr revIDLastSave="0" documentId="13_ncr:1_{6874ECB5-81E0-4FA7-9DE0-EE38A53CBEFB}" xr6:coauthVersionLast="47" xr6:coauthVersionMax="47" xr10:uidLastSave="{00000000-0000-0000-0000-000000000000}"/>
  <bookViews>
    <workbookView xWindow="-108" yWindow="-108" windowWidth="23256" windowHeight="12576" tabRatio="844" firstSheet="6" activeTab="6" xr2:uid="{00000000-000D-0000-FFFF-FFFF00000000}"/>
  </bookViews>
  <sheets>
    <sheet name="Table of contents" sheetId="1" r:id="rId1"/>
    <sheet name="GTMS synthesis" sheetId="5" r:id="rId2"/>
    <sheet name=" GTMS advanced synthesis" sheetId="13" r:id="rId3"/>
    <sheet name=" GTMS 1 synthesis" sheetId="12" r:id="rId4"/>
    <sheet name=" GTMS 2 synthesis" sheetId="11" r:id="rId5"/>
    <sheet name=" GTMS country values" sheetId="14" r:id="rId6"/>
    <sheet name="GTMOGETSHEETNAME country values" sheetId="7" r:id="rId7"/>
    <sheet name="Synthesis Pattern Free product2" sheetId="15" r:id="rId8"/>
    <sheet name="Synthesis Pattern Free product" sheetId="8" r:id="rId9"/>
    <sheet name="TabMT" sheetId="2" r:id="rId10"/>
    <sheet name="TabMT2_1" sheetId="9" r:id="rId11"/>
    <sheet name="TabMT2_2" sheetId="10" r:id="rId12"/>
    <sheet name="RefProducts" sheetId="4" r:id="rId13"/>
    <sheet name=" Department Tab" sheetId="16" r:id="rId14"/>
  </sheets>
  <definedNames>
    <definedName name="GT.DepartementMO">' Department Tab'!$A$1:$N$51</definedName>
    <definedName name="GT.OngletMO">TabMT!$A$1:$L$19</definedName>
    <definedName name="GT.OngletMO2_1">TabMT2_1!$A$1:$M$26</definedName>
    <definedName name="GT.OngletMO2_2">TabMT2_2!$A$1:$M$26</definedName>
    <definedName name="GT.ProduitsRef">RefProducts!$A$1:$M$21</definedName>
    <definedName name="GT.SynthGMTSAvancees">' GTMS advanced synthesis'!$A$1:$N$18</definedName>
    <definedName name="GT.SynthGTMS">'GTMS synthesis'!$A$1:$E$29</definedName>
    <definedName name="GT.SynthGTMS1">' GTMS 1 synthesis'!$A$1:$M$40</definedName>
    <definedName name="GT.SynthGTMS2">' GTMS 2 synthesis'!$A$1:$M$42</definedName>
    <definedName name="GT.SynthMoProduitsLibres">'Synthesis Pattern Free product'!$A$1:$V$164</definedName>
    <definedName name="GT.SynthMotifProduitLibres2">'Synthesis Pattern Free product2'!$A$1:$X$150</definedName>
    <definedName name="GT.TM">'Table of contents'!$A$1:$K$17</definedName>
    <definedName name="GT.ValeursVilleGTMOGETSHEETNAME">'GTMOGETSHEETNAME country values'!$A$1:$M$34</definedName>
    <definedName name="GT.ValeursvilleGTMS">' GTMS country values'!$A$1:$K$19</definedName>
    <definedName name="ZI_OngletMO" localSheetId="10">TabMT2_1!$A$1:$F$28</definedName>
    <definedName name="ZI_OngletMO" localSheetId="11">TabMT2_2!$A$1:$F$27</definedName>
    <definedName name="ZI_OngletMO">TabMT!$A$1:$F$23</definedName>
    <definedName name="ZI_Synthèse_GTMOGETSHEETNAME" localSheetId="5">' GTMS country values'!$A$1:$H$23</definedName>
    <definedName name="ZI_Synthèse_GTMOGETSHEETNAME">'GTMOGETSHEETNAME country values'!$A$1:$H$23</definedName>
    <definedName name="ZI_Synthese_GTSGMO" localSheetId="3">' GTMS 1 synthesis'!$A$1:$E$10</definedName>
    <definedName name="ZI_Synthese_GTSGMO" localSheetId="4">' GTMS 2 synthesis'!$A$1:$E$10</definedName>
    <definedName name="ZI_Synthese_GTSGMO">'GTMS synthesis'!$A$1:$E$10</definedName>
    <definedName name="ZI_Synthèse_Motif_Produits_libres" localSheetId="7">'Synthesis Pattern Free product2'!$A$1:$W$145</definedName>
    <definedName name="ZI_Synthèse_Motif_Produits_libres">'Synthesis Pattern Free product'!$A$1:$W$145</definedName>
    <definedName name="ZI_Synthèse_MotifProduits">RefProducts!$A$1:$E$27</definedName>
    <definedName name="ZI_Table_des_matières">'Table of contents'!$A$1:$M$21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0" l="1"/>
  <c r="B2" i="16"/>
  <c r="A9" i="16" l="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I8" i="16"/>
  <c r="I9" i="16" s="1"/>
  <c r="I10" i="16" s="1"/>
  <c r="I11" i="16" s="1"/>
  <c r="I12" i="16" s="1"/>
  <c r="I13" i="16" s="1"/>
  <c r="I14" i="16" s="1"/>
  <c r="I15" i="16" s="1"/>
  <c r="I16" i="16" s="1"/>
  <c r="I17" i="16" s="1"/>
  <c r="I18" i="16" s="1"/>
  <c r="I19" i="16" s="1"/>
  <c r="I20" i="16" s="1"/>
  <c r="I21" i="16" s="1"/>
  <c r="I22" i="16" s="1"/>
  <c r="I23" i="16" s="1"/>
  <c r="I24" i="16" s="1"/>
  <c r="I25" i="16" s="1"/>
  <c r="I26" i="16" s="1"/>
  <c r="I27" i="16" s="1"/>
  <c r="I28" i="16" s="1"/>
  <c r="I29" i="16" s="1"/>
  <c r="I30" i="16" s="1"/>
  <c r="I31" i="16" s="1"/>
  <c r="I32" i="16" s="1"/>
  <c r="I33" i="16" s="1"/>
  <c r="I34" i="16" s="1"/>
  <c r="I35" i="16" s="1"/>
  <c r="I36" i="16" s="1"/>
  <c r="I37" i="16" s="1"/>
  <c r="I38" i="16" s="1"/>
  <c r="I39" i="16" s="1"/>
  <c r="I40" i="16" s="1"/>
  <c r="I41" i="16" s="1"/>
  <c r="I42" i="16" s="1"/>
  <c r="I43" i="16" s="1"/>
  <c r="I44" i="16" s="1"/>
  <c r="I45" i="16" s="1"/>
  <c r="I46" i="16" s="1"/>
  <c r="I47" i="16" s="1"/>
  <c r="I48" i="16" s="1"/>
  <c r="I49" i="16" s="1"/>
  <c r="I50" i="16" s="1"/>
  <c r="I7" i="16"/>
  <c r="B37" i="11"/>
  <c r="D34" i="11"/>
  <c r="E34" i="11" s="1"/>
  <c r="E4" i="12"/>
  <c r="E5" i="12" s="1"/>
  <c r="E6" i="12" s="1"/>
  <c r="E7" i="12" s="1"/>
  <c r="E8" i="12" s="1"/>
  <c r="E9" i="12" s="1"/>
  <c r="E10" i="12" s="1"/>
  <c r="E11" i="12" s="1"/>
  <c r="E12" i="12" s="1"/>
  <c r="B10" i="14"/>
  <c r="F2" i="9"/>
  <c r="F34" i="11" l="1"/>
  <c r="B5" i="16"/>
  <c r="F4" i="12"/>
  <c r="F5" i="12"/>
  <c r="F7" i="12"/>
  <c r="F9" i="12"/>
  <c r="F11" i="12"/>
  <c r="F6" i="12"/>
  <c r="F8" i="12"/>
  <c r="F10" i="12"/>
  <c r="F12" i="12"/>
  <c r="F3" i="12"/>
  <c r="A3" i="16"/>
  <c r="A12" i="9"/>
  <c r="C2" i="2"/>
  <c r="A36" i="11"/>
  <c r="A7" i="2"/>
  <c r="C2" i="9"/>
  <c r="A26" i="12"/>
  <c r="F10" i="14"/>
  <c r="E10" i="14"/>
  <c r="A4" i="13"/>
  <c r="A28" i="11"/>
  <c r="C14" i="9"/>
  <c r="G3" i="12" l="1"/>
  <c r="G34" i="11"/>
  <c r="B6" i="1"/>
  <c r="C28" i="11" s="1"/>
  <c r="B10" i="7"/>
  <c r="B5" i="10"/>
  <c r="B4" i="10"/>
  <c r="C6" i="1" l="1"/>
  <c r="H34" i="11"/>
  <c r="I34" i="11" s="1"/>
  <c r="J34" i="11" s="1"/>
  <c r="K34" i="11" s="1"/>
  <c r="L34" i="11" s="1"/>
  <c r="C9" i="15"/>
  <c r="C10" i="15" s="1"/>
  <c r="C8" i="15"/>
  <c r="K7" i="15"/>
  <c r="K8" i="15" s="1"/>
  <c r="M6" i="15"/>
  <c r="F4" i="15"/>
  <c r="T2" i="15"/>
  <c r="C9" i="10"/>
  <c r="B9" i="10"/>
  <c r="A9" i="10"/>
  <c r="D2" i="16" s="1"/>
  <c r="B13" i="10"/>
  <c r="C9" i="9"/>
  <c r="A9" i="9"/>
  <c r="D9" i="9" s="1"/>
  <c r="E9" i="9" s="1"/>
  <c r="F4" i="9" s="1"/>
  <c r="I4" i="16" s="1"/>
  <c r="J6" i="16" s="1"/>
  <c r="J7" i="16" s="1"/>
  <c r="K7" i="16" s="1"/>
  <c r="B14" i="9"/>
  <c r="D4" i="13"/>
  <c r="D5" i="13" s="1"/>
  <c r="C4" i="13"/>
  <c r="C5" i="13" s="1"/>
  <c r="B29" i="11"/>
  <c r="D26" i="11"/>
  <c r="B27" i="12"/>
  <c r="E24" i="12"/>
  <c r="F24" i="12" s="1"/>
  <c r="G24" i="12" s="1"/>
  <c r="H24" i="12" s="1"/>
  <c r="I24" i="12" s="1"/>
  <c r="J24" i="12" s="1"/>
  <c r="K24" i="12" s="1"/>
  <c r="L24" i="12" s="1"/>
  <c r="D24" i="12"/>
  <c r="B5" i="13"/>
  <c r="E2" i="13"/>
  <c r="E4" i="13" s="1"/>
  <c r="E5" i="13" s="1"/>
  <c r="F2" i="13"/>
  <c r="G2" i="13" s="1"/>
  <c r="G4" i="13" s="1"/>
  <c r="G5" i="13" s="1"/>
  <c r="D2" i="13"/>
  <c r="B16" i="11"/>
  <c r="A13" i="10"/>
  <c r="B18" i="12"/>
  <c r="B15" i="5"/>
  <c r="B19" i="12"/>
  <c r="B18" i="11"/>
  <c r="B3" i="12"/>
  <c r="A7" i="10"/>
  <c r="B17" i="12"/>
  <c r="B8" i="5"/>
  <c r="A11" i="10"/>
  <c r="B6" i="12"/>
  <c r="B4" i="11"/>
  <c r="B4" i="12"/>
  <c r="B19" i="11"/>
  <c r="C10" i="14"/>
  <c r="B16" i="12"/>
  <c r="B19" i="5"/>
  <c r="B5" i="5"/>
  <c r="B7" i="5"/>
  <c r="B6" i="11"/>
  <c r="B15" i="12"/>
  <c r="B17" i="5"/>
  <c r="B15" i="11"/>
  <c r="A9" i="14"/>
  <c r="B17" i="11"/>
  <c r="B14" i="12"/>
  <c r="B3" i="5"/>
  <c r="B7" i="12"/>
  <c r="A14" i="9"/>
  <c r="B14" i="11"/>
  <c r="B8" i="11"/>
  <c r="B5" i="11"/>
  <c r="B14" i="5"/>
  <c r="B7" i="11"/>
  <c r="D10" i="14"/>
  <c r="B6" i="5"/>
  <c r="B8" i="12"/>
  <c r="B4" i="5"/>
  <c r="C13" i="10"/>
  <c r="A7" i="9"/>
  <c r="B9" i="9"/>
  <c r="B16" i="5"/>
  <c r="C29" i="11"/>
  <c r="B3" i="11"/>
  <c r="B18" i="5"/>
  <c r="B5" i="12"/>
  <c r="C10" i="7"/>
  <c r="D10" i="7"/>
  <c r="D28" i="11" l="1"/>
  <c r="E26" i="11"/>
  <c r="D29" i="11"/>
  <c r="F4" i="13"/>
  <c r="F5" i="13" s="1"/>
  <c r="L6" i="15"/>
  <c r="N6" i="15"/>
  <c r="K6" i="16"/>
  <c r="L6" i="16" s="1"/>
  <c r="M7" i="15"/>
  <c r="N7" i="15" s="1"/>
  <c r="J8" i="16"/>
  <c r="J9" i="16" s="1"/>
  <c r="G4" i="12"/>
  <c r="D36" i="11" s="1"/>
  <c r="C36" i="11"/>
  <c r="C11" i="15"/>
  <c r="K9" i="15"/>
  <c r="M8" i="15"/>
  <c r="N8" i="15" s="1"/>
  <c r="L8" i="15"/>
  <c r="F5" i="15"/>
  <c r="L7" i="15"/>
  <c r="T2" i="8"/>
  <c r="C8" i="8"/>
  <c r="C9" i="8" s="1"/>
  <c r="C10" i="8" s="1"/>
  <c r="C11" i="8" s="1"/>
  <c r="C12" i="8" s="1"/>
  <c r="C13" i="8" s="1"/>
  <c r="C14" i="8" s="1"/>
  <c r="C15" i="8" s="1"/>
  <c r="C16" i="8" s="1"/>
  <c r="C17" i="8" s="1"/>
  <c r="C18" i="8" s="1"/>
  <c r="C19" i="8" s="1"/>
  <c r="C20" i="8" s="1"/>
  <c r="C21" i="8" s="1"/>
  <c r="C22" i="8" s="1"/>
  <c r="C23" i="8" s="1"/>
  <c r="C24" i="8" s="1"/>
  <c r="C25" i="8" s="1"/>
  <c r="C26" i="8" s="1"/>
  <c r="C37" i="11"/>
  <c r="Q7" i="15"/>
  <c r="K8" i="16" l="1"/>
  <c r="L8" i="16" s="1"/>
  <c r="F26" i="11"/>
  <c r="E28" i="11"/>
  <c r="E29" i="11"/>
  <c r="L7" i="16"/>
  <c r="D37" i="11"/>
  <c r="G5" i="12"/>
  <c r="E26" i="12" s="1"/>
  <c r="E27" i="12" s="1"/>
  <c r="D26" i="12"/>
  <c r="D27" i="12" s="1"/>
  <c r="C26" i="12"/>
  <c r="C27" i="12" s="1"/>
  <c r="J10" i="16"/>
  <c r="K9" i="16"/>
  <c r="C12" i="15"/>
  <c r="F6" i="15"/>
  <c r="K10" i="15"/>
  <c r="M9" i="15"/>
  <c r="N9" i="15" s="1"/>
  <c r="F5" i="8"/>
  <c r="F6" i="8" s="1"/>
  <c r="F7" i="8" s="1"/>
  <c r="F8" i="8" s="1"/>
  <c r="F9" i="8" s="1"/>
  <c r="F10" i="8" s="1"/>
  <c r="F11" i="8" s="1"/>
  <c r="F12" i="8" s="1"/>
  <c r="F13" i="8" s="1"/>
  <c r="F14" i="8" s="1"/>
  <c r="F15" i="8" s="1"/>
  <c r="F16" i="8" s="1"/>
  <c r="F17" i="8" s="1"/>
  <c r="F18" i="8" s="1"/>
  <c r="F19" i="8" s="1"/>
  <c r="F20" i="8" s="1"/>
  <c r="F21" i="8" s="1"/>
  <c r="F22" i="8" s="1"/>
  <c r="F4" i="8"/>
  <c r="C9" i="2"/>
  <c r="Q8" i="15"/>
  <c r="O7" i="15"/>
  <c r="O6" i="15"/>
  <c r="Q6" i="15"/>
  <c r="O8" i="15"/>
  <c r="L9" i="16" l="1"/>
  <c r="E37" i="11"/>
  <c r="F28" i="11"/>
  <c r="G26" i="11"/>
  <c r="F29" i="11"/>
  <c r="E36" i="11"/>
  <c r="G6" i="12"/>
  <c r="J11" i="16"/>
  <c r="K10" i="16"/>
  <c r="L10" i="16" s="1"/>
  <c r="D9" i="2"/>
  <c r="F7" i="15"/>
  <c r="C13" i="15"/>
  <c r="M10" i="15"/>
  <c r="N10" i="15" s="1"/>
  <c r="L10" i="15"/>
  <c r="K11" i="15"/>
  <c r="L9" i="15"/>
  <c r="M6" i="8"/>
  <c r="N6" i="8" s="1"/>
  <c r="K7" i="8"/>
  <c r="K8" i="8" s="1"/>
  <c r="F37" i="11"/>
  <c r="M8" i="8" l="1"/>
  <c r="N8" i="8" s="1"/>
  <c r="K9" i="8"/>
  <c r="L8" i="8"/>
  <c r="M7" i="8"/>
  <c r="G28" i="11"/>
  <c r="H26" i="11"/>
  <c r="G29" i="11"/>
  <c r="L6" i="8"/>
  <c r="G7" i="12"/>
  <c r="G37" i="11" s="1"/>
  <c r="F26" i="12"/>
  <c r="F27" i="12" s="1"/>
  <c r="F36" i="11"/>
  <c r="J12" i="16"/>
  <c r="K11" i="16"/>
  <c r="L11" i="16" s="1"/>
  <c r="C14" i="15"/>
  <c r="F8" i="15"/>
  <c r="K12" i="15"/>
  <c r="M11" i="15"/>
  <c r="N11" i="15" s="1"/>
  <c r="B9" i="2"/>
  <c r="L7" i="8" l="1"/>
  <c r="N7" i="8"/>
  <c r="L11" i="15"/>
  <c r="I26" i="11"/>
  <c r="H28" i="11"/>
  <c r="H29" i="11"/>
  <c r="K10" i="8"/>
  <c r="M9" i="8"/>
  <c r="G8" i="12"/>
  <c r="H37" i="11" s="1"/>
  <c r="G36" i="11"/>
  <c r="G26" i="12"/>
  <c r="G27" i="12" s="1"/>
  <c r="J13" i="16"/>
  <c r="K12" i="16"/>
  <c r="L12" i="16" s="1"/>
  <c r="K13" i="15"/>
  <c r="M12" i="15"/>
  <c r="N12" i="15" s="1"/>
  <c r="C15" i="15"/>
  <c r="F9" i="15"/>
  <c r="B3" i="4"/>
  <c r="A9" i="7"/>
  <c r="A5" i="1"/>
  <c r="A9" i="2"/>
  <c r="A2" i="4"/>
  <c r="Q6" i="8"/>
  <c r="Q9" i="15"/>
  <c r="P7" i="15"/>
  <c r="O9" i="15"/>
  <c r="O8" i="8"/>
  <c r="Q7" i="8"/>
  <c r="Q8" i="8"/>
  <c r="P6" i="15"/>
  <c r="P8" i="15"/>
  <c r="O6" i="8"/>
  <c r="O7" i="8"/>
  <c r="L12" i="15" l="1"/>
  <c r="L9" i="8"/>
  <c r="N9" i="8"/>
  <c r="J26" i="11"/>
  <c r="I28" i="11"/>
  <c r="I29" i="11"/>
  <c r="K11" i="8"/>
  <c r="M10" i="8"/>
  <c r="N10" i="8" s="1"/>
  <c r="H36" i="11"/>
  <c r="H26" i="12"/>
  <c r="H27" i="12" s="1"/>
  <c r="G9" i="12"/>
  <c r="I37" i="11" s="1"/>
  <c r="J14" i="16"/>
  <c r="K13" i="16"/>
  <c r="L13" i="16" s="1"/>
  <c r="E9" i="2"/>
  <c r="E4" i="2" s="1"/>
  <c r="R8" i="15"/>
  <c r="S8" i="15" s="1"/>
  <c r="R7" i="15"/>
  <c r="S7" i="15" s="1"/>
  <c r="R6" i="15"/>
  <c r="S6" i="15" s="1"/>
  <c r="F10" i="15"/>
  <c r="K14" i="15"/>
  <c r="M13" i="15"/>
  <c r="N13" i="15" s="1"/>
  <c r="C16" i="15"/>
  <c r="P8" i="8"/>
  <c r="Q11" i="15"/>
  <c r="P6" i="8"/>
  <c r="O11" i="15"/>
  <c r="Q10" i="15"/>
  <c r="P7" i="8"/>
  <c r="O12" i="15"/>
  <c r="O10" i="15"/>
  <c r="P9" i="15"/>
  <c r="Q12" i="15"/>
  <c r="K26" i="11" l="1"/>
  <c r="J28" i="11"/>
  <c r="J29" i="11"/>
  <c r="K12" i="8"/>
  <c r="M11" i="8"/>
  <c r="L10" i="8"/>
  <c r="I36" i="11"/>
  <c r="I26" i="12"/>
  <c r="I27" i="12" s="1"/>
  <c r="G10" i="12"/>
  <c r="J37" i="11" s="1"/>
  <c r="J15" i="16"/>
  <c r="K14" i="16"/>
  <c r="L14" i="16" s="1"/>
  <c r="R9" i="15"/>
  <c r="S9" i="15" s="1"/>
  <c r="R7" i="8"/>
  <c r="S7" i="8" s="1"/>
  <c r="R6" i="8"/>
  <c r="S6" i="8" s="1"/>
  <c r="R8" i="8"/>
  <c r="S8" i="8" s="1"/>
  <c r="C17" i="15"/>
  <c r="L14" i="15"/>
  <c r="K15" i="15"/>
  <c r="M14" i="15"/>
  <c r="N14" i="15" s="1"/>
  <c r="L13" i="15"/>
  <c r="F11" i="15"/>
  <c r="Q9" i="8"/>
  <c r="P10" i="15"/>
  <c r="P11" i="15"/>
  <c r="O9" i="8"/>
  <c r="P12" i="15"/>
  <c r="O13" i="15"/>
  <c r="Q10" i="8"/>
  <c r="L11" i="8" l="1"/>
  <c r="N11" i="8"/>
  <c r="K28" i="11"/>
  <c r="L26" i="11"/>
  <c r="K29" i="11"/>
  <c r="M12" i="8"/>
  <c r="N12" i="8" s="1"/>
  <c r="K13" i="8"/>
  <c r="J36" i="11"/>
  <c r="J26" i="12"/>
  <c r="J27" i="12" s="1"/>
  <c r="G12" i="12"/>
  <c r="L37" i="11" s="1"/>
  <c r="G11" i="12"/>
  <c r="K37" i="11" s="1"/>
  <c r="J16" i="16"/>
  <c r="K15" i="16"/>
  <c r="L15" i="16" s="1"/>
  <c r="R10" i="15"/>
  <c r="S10" i="15" s="1"/>
  <c r="R11" i="15"/>
  <c r="S11" i="15" s="1"/>
  <c r="R12" i="15"/>
  <c r="S12" i="15" s="1"/>
  <c r="F12" i="15"/>
  <c r="M15" i="15"/>
  <c r="N15" i="15" s="1"/>
  <c r="K16" i="15"/>
  <c r="C18" i="15"/>
  <c r="P9" i="8"/>
  <c r="P13" i="15"/>
  <c r="O14" i="15"/>
  <c r="O10" i="8"/>
  <c r="Q13" i="15"/>
  <c r="Q14" i="15"/>
  <c r="R9" i="8" l="1"/>
  <c r="S9" i="8" s="1"/>
  <c r="L15" i="15"/>
  <c r="L12" i="8"/>
  <c r="K14" i="8"/>
  <c r="M13" i="8"/>
  <c r="L28" i="11"/>
  <c r="L29" i="11"/>
  <c r="K36" i="11"/>
  <c r="K26" i="12"/>
  <c r="K27" i="12" s="1"/>
  <c r="L36" i="11"/>
  <c r="L26" i="12"/>
  <c r="L27" i="12" s="1"/>
  <c r="J17" i="16"/>
  <c r="K16" i="16"/>
  <c r="L16" i="16" s="1"/>
  <c r="R13" i="15"/>
  <c r="S13" i="15" s="1"/>
  <c r="C19" i="15"/>
  <c r="F13" i="15"/>
  <c r="K17" i="15"/>
  <c r="M16" i="15"/>
  <c r="N16" i="15" s="1"/>
  <c r="P10" i="8"/>
  <c r="Q15" i="15"/>
  <c r="O15" i="15"/>
  <c r="Q11" i="8"/>
  <c r="O11" i="8"/>
  <c r="P14" i="15"/>
  <c r="Q12" i="8"/>
  <c r="R10" i="8" l="1"/>
  <c r="S10" i="8" s="1"/>
  <c r="L13" i="8"/>
  <c r="N13" i="8"/>
  <c r="K15" i="8"/>
  <c r="L14" i="8"/>
  <c r="M14" i="8"/>
  <c r="N14" i="8" s="1"/>
  <c r="J18" i="16"/>
  <c r="K17" i="16"/>
  <c r="L17" i="16" s="1"/>
  <c r="R14" i="15"/>
  <c r="S14" i="15" s="1"/>
  <c r="M17" i="15"/>
  <c r="N17" i="15" s="1"/>
  <c r="K18" i="15"/>
  <c r="C20" i="15"/>
  <c r="L16" i="15"/>
  <c r="F14" i="15"/>
  <c r="P11" i="8"/>
  <c r="O12" i="8"/>
  <c r="P15" i="15"/>
  <c r="O16" i="15"/>
  <c r="R11" i="8" l="1"/>
  <c r="S11" i="8" s="1"/>
  <c r="K16" i="8"/>
  <c r="M15" i="8"/>
  <c r="L17" i="15"/>
  <c r="J19" i="16"/>
  <c r="K18" i="16"/>
  <c r="L18" i="16" s="1"/>
  <c r="R15" i="15"/>
  <c r="S15" i="15" s="1"/>
  <c r="K19" i="15"/>
  <c r="M18" i="15"/>
  <c r="N18" i="15" s="1"/>
  <c r="C21" i="15"/>
  <c r="F15" i="15"/>
  <c r="P12" i="8"/>
  <c r="O13" i="8"/>
  <c r="Q17" i="15"/>
  <c r="O17" i="15"/>
  <c r="P16" i="15"/>
  <c r="Q13" i="8"/>
  <c r="O14" i="8"/>
  <c r="Q16" i="15"/>
  <c r="Q14" i="8"/>
  <c r="R12" i="8" l="1"/>
  <c r="S12" i="8" s="1"/>
  <c r="K17" i="8"/>
  <c r="M16" i="8"/>
  <c r="N16" i="8" s="1"/>
  <c r="L16" i="8"/>
  <c r="L15" i="8"/>
  <c r="N15" i="8"/>
  <c r="J20" i="16"/>
  <c r="K19" i="16"/>
  <c r="L19" i="16" s="1"/>
  <c r="R16" i="15"/>
  <c r="S16" i="15" s="1"/>
  <c r="M19" i="15"/>
  <c r="N19" i="15" s="1"/>
  <c r="K20" i="15"/>
  <c r="F16" i="15"/>
  <c r="C22" i="15"/>
  <c r="L18" i="15"/>
  <c r="P14" i="8"/>
  <c r="P13" i="8"/>
  <c r="P17" i="15"/>
  <c r="O18" i="15"/>
  <c r="R13" i="8" l="1"/>
  <c r="S13" i="8" s="1"/>
  <c r="R14" i="8"/>
  <c r="S14" i="8" s="1"/>
  <c r="K18" i="8"/>
  <c r="M17" i="8"/>
  <c r="J21" i="16"/>
  <c r="K20" i="16"/>
  <c r="L20" i="16" s="1"/>
  <c r="R17" i="15"/>
  <c r="S17" i="15" s="1"/>
  <c r="C23" i="15"/>
  <c r="L19" i="15"/>
  <c r="F17" i="15"/>
  <c r="K21" i="15"/>
  <c r="M20" i="15"/>
  <c r="N20" i="15" s="1"/>
  <c r="Q18" i="15"/>
  <c r="O16" i="8"/>
  <c r="Q19" i="15"/>
  <c r="Q15" i="8"/>
  <c r="O15" i="8"/>
  <c r="Q16" i="8"/>
  <c r="P18" i="15"/>
  <c r="L17" i="8" l="1"/>
  <c r="N17" i="8"/>
  <c r="K19" i="8"/>
  <c r="M18" i="8"/>
  <c r="N18" i="8" s="1"/>
  <c r="L20" i="15"/>
  <c r="J22" i="16"/>
  <c r="K21" i="16"/>
  <c r="L21" i="16" s="1"/>
  <c r="R18" i="15"/>
  <c r="S18" i="15" s="1"/>
  <c r="M21" i="15"/>
  <c r="N21" i="15" s="1"/>
  <c r="L21" i="15"/>
  <c r="K22" i="15"/>
  <c r="C24" i="15"/>
  <c r="F18" i="15"/>
  <c r="P15" i="8"/>
  <c r="O19" i="15"/>
  <c r="P16" i="8"/>
  <c r="O20" i="15"/>
  <c r="Q20" i="15"/>
  <c r="R16" i="8" l="1"/>
  <c r="S16" i="8" s="1"/>
  <c r="R15" i="8"/>
  <c r="S15" i="8" s="1"/>
  <c r="L18" i="8"/>
  <c r="K20" i="8"/>
  <c r="M19" i="8"/>
  <c r="J23" i="16"/>
  <c r="K22" i="16"/>
  <c r="L22" i="16" s="1"/>
  <c r="K23" i="15"/>
  <c r="M22" i="15"/>
  <c r="N22" i="15" s="1"/>
  <c r="F19" i="15"/>
  <c r="C25" i="15"/>
  <c r="P19" i="15"/>
  <c r="O21" i="15"/>
  <c r="O17" i="8"/>
  <c r="Q21" i="15"/>
  <c r="Q17" i="8"/>
  <c r="P20" i="15"/>
  <c r="O18" i="8"/>
  <c r="K21" i="8" l="1"/>
  <c r="L20" i="8"/>
  <c r="M20" i="8"/>
  <c r="N20" i="8" s="1"/>
  <c r="L19" i="8"/>
  <c r="N19" i="8"/>
  <c r="J24" i="16"/>
  <c r="K23" i="16"/>
  <c r="L23" i="16" s="1"/>
  <c r="R19" i="15"/>
  <c r="S19" i="15" s="1"/>
  <c r="R20" i="15"/>
  <c r="S20" i="15" s="1"/>
  <c r="C26" i="15"/>
  <c r="M23" i="15"/>
  <c r="N23" i="15" s="1"/>
  <c r="K24" i="15"/>
  <c r="F20" i="15"/>
  <c r="L22" i="15"/>
  <c r="P18" i="8"/>
  <c r="P17" i="8"/>
  <c r="Q18" i="8"/>
  <c r="P21" i="15"/>
  <c r="Q22" i="15"/>
  <c r="R17" i="8" l="1"/>
  <c r="S17" i="8" s="1"/>
  <c r="R18" i="8"/>
  <c r="S18" i="8" s="1"/>
  <c r="K22" i="8"/>
  <c r="M21" i="8"/>
  <c r="J25" i="16"/>
  <c r="K24" i="16"/>
  <c r="L24" i="16" s="1"/>
  <c r="R21" i="15"/>
  <c r="S21" i="15" s="1"/>
  <c r="F21" i="15"/>
  <c r="L23" i="15"/>
  <c r="K25" i="15"/>
  <c r="M24" i="15"/>
  <c r="N24" i="15" s="1"/>
  <c r="Q19" i="8"/>
  <c r="O19" i="8"/>
  <c r="O20" i="8"/>
  <c r="Q20" i="8"/>
  <c r="O22" i="15"/>
  <c r="Q23" i="15"/>
  <c r="L21" i="8" l="1"/>
  <c r="N21" i="8"/>
  <c r="K23" i="8"/>
  <c r="M22" i="8"/>
  <c r="N22" i="8" s="1"/>
  <c r="J26" i="16"/>
  <c r="K25" i="16"/>
  <c r="L25" i="16" s="1"/>
  <c r="M25" i="15"/>
  <c r="N25" i="15" s="1"/>
  <c r="K26" i="15"/>
  <c r="F22" i="15"/>
  <c r="L24" i="15"/>
  <c r="P20" i="8"/>
  <c r="P22" i="15"/>
  <c r="Q24" i="15"/>
  <c r="O23" i="15"/>
  <c r="P19" i="8"/>
  <c r="O24" i="15"/>
  <c r="R19" i="8" l="1"/>
  <c r="S19" i="8" s="1"/>
  <c r="R20" i="8"/>
  <c r="S20" i="8" s="1"/>
  <c r="L25" i="15"/>
  <c r="L22" i="8"/>
  <c r="K24" i="8"/>
  <c r="M23" i="8"/>
  <c r="J27" i="16"/>
  <c r="K26" i="16"/>
  <c r="L26" i="16" s="1"/>
  <c r="R22" i="15"/>
  <c r="S22" i="15" s="1"/>
  <c r="K27" i="15"/>
  <c r="M26" i="15"/>
  <c r="N26" i="15" s="1"/>
  <c r="Q25" i="15"/>
  <c r="Q22" i="8"/>
  <c r="P23" i="15"/>
  <c r="Q21" i="8"/>
  <c r="P24" i="15"/>
  <c r="O21" i="8"/>
  <c r="O25" i="15"/>
  <c r="O22" i="8"/>
  <c r="L26" i="15" l="1"/>
  <c r="L23" i="8"/>
  <c r="N23" i="8"/>
  <c r="K25" i="8"/>
  <c r="M24" i="8"/>
  <c r="N24" i="8" s="1"/>
  <c r="L24" i="8"/>
  <c r="J28" i="16"/>
  <c r="K27" i="16"/>
  <c r="L27" i="16" s="1"/>
  <c r="R24" i="15"/>
  <c r="S24" i="15" s="1"/>
  <c r="R23" i="15"/>
  <c r="S23" i="15" s="1"/>
  <c r="M27" i="15"/>
  <c r="N27" i="15" s="1"/>
  <c r="K28" i="15"/>
  <c r="L27" i="15"/>
  <c r="P22" i="8"/>
  <c r="P25" i="15"/>
  <c r="P21" i="8"/>
  <c r="O26" i="15"/>
  <c r="Q26" i="15"/>
  <c r="R21" i="8" l="1"/>
  <c r="S21" i="8" s="1"/>
  <c r="R22" i="8"/>
  <c r="S22" i="8" s="1"/>
  <c r="K26" i="8"/>
  <c r="M25" i="8"/>
  <c r="J29" i="16"/>
  <c r="K28" i="16"/>
  <c r="L28" i="16" s="1"/>
  <c r="R25" i="15"/>
  <c r="S25" i="15" s="1"/>
  <c r="K29" i="15"/>
  <c r="M28" i="15"/>
  <c r="N28" i="15" s="1"/>
  <c r="O27" i="15"/>
  <c r="Q24" i="8"/>
  <c r="Q27" i="15"/>
  <c r="O23" i="8"/>
  <c r="P26" i="15"/>
  <c r="O24" i="8"/>
  <c r="Q23" i="8"/>
  <c r="L25" i="8" l="1"/>
  <c r="N25" i="8"/>
  <c r="K27" i="8"/>
  <c r="M26" i="8"/>
  <c r="N26" i="8" s="1"/>
  <c r="L26" i="8"/>
  <c r="J30" i="16"/>
  <c r="K29" i="16"/>
  <c r="L29" i="16" s="1"/>
  <c r="R26" i="15"/>
  <c r="S26" i="15" s="1"/>
  <c r="L28" i="15"/>
  <c r="M29" i="15"/>
  <c r="N29" i="15" s="1"/>
  <c r="K30" i="15"/>
  <c r="P24" i="8"/>
  <c r="Q28" i="15"/>
  <c r="P23" i="8"/>
  <c r="P27" i="15"/>
  <c r="O28" i="15"/>
  <c r="R23" i="8" l="1"/>
  <c r="S23" i="8" s="1"/>
  <c r="R24" i="8"/>
  <c r="S24" i="8" s="1"/>
  <c r="L29" i="15"/>
  <c r="K28" i="8"/>
  <c r="M27" i="8"/>
  <c r="J31" i="16"/>
  <c r="K30" i="16"/>
  <c r="L30" i="16" s="1"/>
  <c r="R27" i="15"/>
  <c r="S27" i="15" s="1"/>
  <c r="K31" i="15"/>
  <c r="M30" i="15"/>
  <c r="N30" i="15" s="1"/>
  <c r="O26" i="8"/>
  <c r="Q29" i="15"/>
  <c r="Q26" i="8"/>
  <c r="O29" i="15"/>
  <c r="O25" i="8"/>
  <c r="Q25" i="8"/>
  <c r="P28" i="15"/>
  <c r="K29" i="8" l="1"/>
  <c r="L28" i="8"/>
  <c r="M28" i="8"/>
  <c r="N28" i="8" s="1"/>
  <c r="L30" i="15"/>
  <c r="L27" i="8"/>
  <c r="N27" i="8"/>
  <c r="J32" i="16"/>
  <c r="K31" i="16"/>
  <c r="L31" i="16" s="1"/>
  <c r="R28" i="15"/>
  <c r="S28" i="15" s="1"/>
  <c r="M31" i="15"/>
  <c r="N31" i="15" s="1"/>
  <c r="K32" i="15"/>
  <c r="P25" i="8"/>
  <c r="O30" i="15"/>
  <c r="P26" i="8"/>
  <c r="P29" i="15"/>
  <c r="Q30" i="15"/>
  <c r="R26" i="8" l="1"/>
  <c r="S26" i="8" s="1"/>
  <c r="R25" i="8"/>
  <c r="S25" i="8" s="1"/>
  <c r="K30" i="8"/>
  <c r="M29" i="8"/>
  <c r="J33" i="16"/>
  <c r="K32" i="16"/>
  <c r="L32" i="16" s="1"/>
  <c r="R29" i="15"/>
  <c r="S29" i="15" s="1"/>
  <c r="L31" i="15"/>
  <c r="K33" i="15"/>
  <c r="M32" i="15"/>
  <c r="N32" i="15" s="1"/>
  <c r="Q31" i="15"/>
  <c r="P30" i="15"/>
  <c r="Q27" i="8"/>
  <c r="O28" i="8"/>
  <c r="O27" i="8"/>
  <c r="Q28" i="8"/>
  <c r="O31" i="15"/>
  <c r="L29" i="8" l="1"/>
  <c r="N29" i="8"/>
  <c r="K31" i="8"/>
  <c r="M30" i="8"/>
  <c r="N30" i="8" s="1"/>
  <c r="J34" i="16"/>
  <c r="K33" i="16"/>
  <c r="L33" i="16" s="1"/>
  <c r="R30" i="15"/>
  <c r="S30" i="15" s="1"/>
  <c r="L32" i="15"/>
  <c r="M33" i="15"/>
  <c r="N33" i="15" s="1"/>
  <c r="K34" i="15"/>
  <c r="P27" i="8"/>
  <c r="P31" i="15"/>
  <c r="P28" i="8"/>
  <c r="Q32" i="15"/>
  <c r="O32" i="15"/>
  <c r="R28" i="8" l="1"/>
  <c r="S28" i="8" s="1"/>
  <c r="R27" i="8"/>
  <c r="S27" i="8" s="1"/>
  <c r="L33" i="15"/>
  <c r="L30" i="8"/>
  <c r="K32" i="8"/>
  <c r="M31" i="8"/>
  <c r="J35" i="16"/>
  <c r="K34" i="16"/>
  <c r="L34" i="16" s="1"/>
  <c r="R31" i="15"/>
  <c r="S31" i="15" s="1"/>
  <c r="K35" i="15"/>
  <c r="M34" i="15"/>
  <c r="N34" i="15" s="1"/>
  <c r="O33" i="15"/>
  <c r="Q29" i="8"/>
  <c r="P32" i="15"/>
  <c r="Q33" i="15"/>
  <c r="O29" i="8"/>
  <c r="O30" i="8"/>
  <c r="L31" i="8" l="1"/>
  <c r="N31" i="8"/>
  <c r="K33" i="8"/>
  <c r="M32" i="8"/>
  <c r="N32" i="8" s="1"/>
  <c r="L32" i="8"/>
  <c r="J36" i="16"/>
  <c r="K35" i="16"/>
  <c r="L35" i="16" s="1"/>
  <c r="R32" i="15"/>
  <c r="S32" i="15" s="1"/>
  <c r="L34" i="15"/>
  <c r="M35" i="15"/>
  <c r="N35" i="15" s="1"/>
  <c r="K36" i="15"/>
  <c r="P30" i="8"/>
  <c r="Q30" i="8"/>
  <c r="P29" i="8"/>
  <c r="P33" i="15"/>
  <c r="Q34" i="15"/>
  <c r="R29" i="8" l="1"/>
  <c r="S29" i="8" s="1"/>
  <c r="R30" i="8"/>
  <c r="S30" i="8" s="1"/>
  <c r="K34" i="8"/>
  <c r="M33" i="8"/>
  <c r="J37" i="16"/>
  <c r="K36" i="16"/>
  <c r="L36" i="16" s="1"/>
  <c r="R33" i="15"/>
  <c r="S33" i="15" s="1"/>
  <c r="K37" i="15"/>
  <c r="M36" i="15"/>
  <c r="N36" i="15" s="1"/>
  <c r="L35" i="15"/>
  <c r="Q31" i="8"/>
  <c r="O31" i="8"/>
  <c r="O34" i="15"/>
  <c r="Q32" i="8"/>
  <c r="O35" i="15"/>
  <c r="O32" i="8"/>
  <c r="Q35" i="15"/>
  <c r="L33" i="8" l="1"/>
  <c r="N33" i="8"/>
  <c r="L36" i="15"/>
  <c r="K35" i="8"/>
  <c r="M34" i="8"/>
  <c r="N34" i="8" s="1"/>
  <c r="L34" i="8"/>
  <c r="J38" i="16"/>
  <c r="K37" i="16"/>
  <c r="L37" i="16" s="1"/>
  <c r="M37" i="15"/>
  <c r="N37" i="15" s="1"/>
  <c r="K38" i="15"/>
  <c r="P32" i="8"/>
  <c r="P35" i="15"/>
  <c r="P31" i="8"/>
  <c r="O36" i="15"/>
  <c r="P34" i="15"/>
  <c r="Q36" i="15"/>
  <c r="R31" i="8" l="1"/>
  <c r="S31" i="8" s="1"/>
  <c r="R32" i="8"/>
  <c r="S32" i="8" s="1"/>
  <c r="K36" i="8"/>
  <c r="M35" i="8"/>
  <c r="J39" i="16"/>
  <c r="K38" i="16"/>
  <c r="L38" i="16" s="1"/>
  <c r="R35" i="15"/>
  <c r="S35" i="15" s="1"/>
  <c r="R34" i="15"/>
  <c r="S34" i="15" s="1"/>
  <c r="L37" i="15"/>
  <c r="K39" i="15"/>
  <c r="M38" i="15"/>
  <c r="N38" i="15" s="1"/>
  <c r="Q34" i="8"/>
  <c r="O34" i="8"/>
  <c r="Q33" i="8"/>
  <c r="O33" i="8"/>
  <c r="P36" i="15"/>
  <c r="O37" i="15"/>
  <c r="L35" i="8" l="1"/>
  <c r="N35" i="8"/>
  <c r="K37" i="8"/>
  <c r="M36" i="8"/>
  <c r="N36" i="8" s="1"/>
  <c r="J40" i="16"/>
  <c r="K39" i="16"/>
  <c r="L39" i="16" s="1"/>
  <c r="R36" i="15"/>
  <c r="S36" i="15" s="1"/>
  <c r="L38" i="15"/>
  <c r="M39" i="15"/>
  <c r="N39" i="15" s="1"/>
  <c r="K40" i="15"/>
  <c r="P33" i="8"/>
  <c r="P34" i="8"/>
  <c r="P37" i="15"/>
  <c r="Q37" i="15"/>
  <c r="Q38" i="15"/>
  <c r="R34" i="8" l="1"/>
  <c r="S34" i="8" s="1"/>
  <c r="R33" i="8"/>
  <c r="S33" i="8" s="1"/>
  <c r="L36" i="8"/>
  <c r="K38" i="8"/>
  <c r="M37" i="8"/>
  <c r="J41" i="16"/>
  <c r="K40" i="16"/>
  <c r="L40" i="16" s="1"/>
  <c r="R37" i="15"/>
  <c r="S37" i="15" s="1"/>
  <c r="L39" i="15"/>
  <c r="K41" i="15"/>
  <c r="M40" i="15"/>
  <c r="N40" i="15" s="1"/>
  <c r="O36" i="8"/>
  <c r="Q35" i="8"/>
  <c r="O38" i="15"/>
  <c r="O35" i="8"/>
  <c r="Q36" i="8"/>
  <c r="O39" i="15"/>
  <c r="K39" i="8" l="1"/>
  <c r="M38" i="8"/>
  <c r="N38" i="8" s="1"/>
  <c r="L37" i="8"/>
  <c r="N37" i="8"/>
  <c r="J42" i="16"/>
  <c r="K41" i="16"/>
  <c r="L41" i="16" s="1"/>
  <c r="L40" i="15"/>
  <c r="M41" i="15"/>
  <c r="N41" i="15" s="1"/>
  <c r="K42" i="15"/>
  <c r="P35" i="8"/>
  <c r="P36" i="8"/>
  <c r="P38" i="15"/>
  <c r="Q39" i="15"/>
  <c r="P39" i="15"/>
  <c r="Q40" i="15"/>
  <c r="R36" i="8" l="1"/>
  <c r="S36" i="8" s="1"/>
  <c r="R35" i="8"/>
  <c r="S35" i="8" s="1"/>
  <c r="K40" i="8"/>
  <c r="M39" i="8"/>
  <c r="L41" i="15"/>
  <c r="L38" i="8"/>
  <c r="J43" i="16"/>
  <c r="K42" i="16"/>
  <c r="L42" i="16" s="1"/>
  <c r="R38" i="15"/>
  <c r="S38" i="15" s="1"/>
  <c r="R39" i="15"/>
  <c r="S39" i="15" s="1"/>
  <c r="K43" i="15"/>
  <c r="M42" i="15"/>
  <c r="O40" i="15"/>
  <c r="Q41" i="15"/>
  <c r="Q37" i="8"/>
  <c r="O37" i="8"/>
  <c r="O38" i="8"/>
  <c r="O41" i="15"/>
  <c r="Q38" i="8"/>
  <c r="L39" i="8" l="1"/>
  <c r="N39" i="8"/>
  <c r="L42" i="15"/>
  <c r="N42" i="15"/>
  <c r="K41" i="8"/>
  <c r="M40" i="8"/>
  <c r="N40" i="8" s="1"/>
  <c r="J44" i="16"/>
  <c r="K43" i="16"/>
  <c r="L43" i="16" s="1"/>
  <c r="M43" i="15"/>
  <c r="K44" i="15"/>
  <c r="P38" i="8"/>
  <c r="P41" i="15"/>
  <c r="P40" i="15"/>
  <c r="O42" i="15"/>
  <c r="Q42" i="15"/>
  <c r="P37" i="8"/>
  <c r="R37" i="8" l="1"/>
  <c r="S37" i="8" s="1"/>
  <c r="R38" i="8"/>
  <c r="S38" i="8" s="1"/>
  <c r="K42" i="8"/>
  <c r="M41" i="8"/>
  <c r="L43" i="15"/>
  <c r="N43" i="15"/>
  <c r="L40" i="8"/>
  <c r="J45" i="16"/>
  <c r="K44" i="16"/>
  <c r="L44" i="16" s="1"/>
  <c r="R40" i="15"/>
  <c r="S40" i="15" s="1"/>
  <c r="R41" i="15"/>
  <c r="S41" i="15" s="1"/>
  <c r="K45" i="15"/>
  <c r="M44" i="15"/>
  <c r="N44" i="15" s="1"/>
  <c r="Q39" i="8"/>
  <c r="O43" i="15"/>
  <c r="O39" i="8"/>
  <c r="P42" i="15"/>
  <c r="Q43" i="15"/>
  <c r="Q40" i="8"/>
  <c r="L44" i="15" l="1"/>
  <c r="L41" i="8"/>
  <c r="N41" i="8"/>
  <c r="K43" i="8"/>
  <c r="M42" i="8"/>
  <c r="N42" i="8" s="1"/>
  <c r="J46" i="16"/>
  <c r="K45" i="16"/>
  <c r="L45" i="16" s="1"/>
  <c r="R42" i="15"/>
  <c r="S42" i="15" s="1"/>
  <c r="M45" i="15"/>
  <c r="N45" i="15" s="1"/>
  <c r="K46" i="15"/>
  <c r="P39" i="8"/>
  <c r="O44" i="15"/>
  <c r="P43" i="15"/>
  <c r="Q44" i="15"/>
  <c r="O40" i="8"/>
  <c r="R39" i="8" l="1"/>
  <c r="S39" i="8" s="1"/>
  <c r="L42" i="8"/>
  <c r="K44" i="8"/>
  <c r="M43" i="8"/>
  <c r="J47" i="16"/>
  <c r="K46" i="16"/>
  <c r="L46" i="16" s="1"/>
  <c r="R43" i="15"/>
  <c r="S43" i="15" s="1"/>
  <c r="L45" i="15"/>
  <c r="K47" i="15"/>
  <c r="M46" i="15"/>
  <c r="N46" i="15" s="1"/>
  <c r="P40" i="8"/>
  <c r="Q41" i="8"/>
  <c r="O45" i="15"/>
  <c r="Q42" i="8"/>
  <c r="O41" i="8"/>
  <c r="P44" i="15"/>
  <c r="O42" i="8"/>
  <c r="R40" i="8" l="1"/>
  <c r="S40" i="8" s="1"/>
  <c r="K45" i="8"/>
  <c r="M44" i="8"/>
  <c r="N44" i="8" s="1"/>
  <c r="L46" i="15"/>
  <c r="L43" i="8"/>
  <c r="N43" i="8"/>
  <c r="J48" i="16"/>
  <c r="K47" i="16"/>
  <c r="L47" i="16" s="1"/>
  <c r="R44" i="15"/>
  <c r="S44" i="15" s="1"/>
  <c r="M47" i="15"/>
  <c r="N47" i="15" s="1"/>
  <c r="K48" i="15"/>
  <c r="P42" i="8"/>
  <c r="P45" i="15"/>
  <c r="O46" i="15"/>
  <c r="Q45" i="15"/>
  <c r="P41" i="8"/>
  <c r="Q46" i="15"/>
  <c r="R41" i="8" l="1"/>
  <c r="S41" i="8" s="1"/>
  <c r="R42" i="8"/>
  <c r="S42" i="8" s="1"/>
  <c r="K46" i="8"/>
  <c r="M45" i="8"/>
  <c r="L44" i="8"/>
  <c r="J49" i="16"/>
  <c r="K48" i="16"/>
  <c r="L48" i="16" s="1"/>
  <c r="R45" i="15"/>
  <c r="S45" i="15" s="1"/>
  <c r="K49" i="15"/>
  <c r="M48" i="15"/>
  <c r="N48" i="15" s="1"/>
  <c r="L47" i="15"/>
  <c r="P46" i="15"/>
  <c r="Q43" i="8"/>
  <c r="O43" i="8"/>
  <c r="O47" i="15"/>
  <c r="Q44" i="8"/>
  <c r="Q47" i="15"/>
  <c r="L45" i="8" l="1"/>
  <c r="N45" i="8"/>
  <c r="K47" i="8"/>
  <c r="M46" i="8"/>
  <c r="N46" i="8" s="1"/>
  <c r="J50" i="16"/>
  <c r="K50" i="16" s="1"/>
  <c r="K49" i="16"/>
  <c r="L49" i="16" s="1"/>
  <c r="R46" i="15"/>
  <c r="S46" i="15" s="1"/>
  <c r="L48" i="15"/>
  <c r="M49" i="15"/>
  <c r="N49" i="15" s="1"/>
  <c r="K50" i="15"/>
  <c r="P43" i="8"/>
  <c r="O44" i="8"/>
  <c r="P47" i="15"/>
  <c r="Q48" i="15"/>
  <c r="R43" i="8" l="1"/>
  <c r="S43" i="8" s="1"/>
  <c r="K48" i="8"/>
  <c r="M47" i="8"/>
  <c r="L46" i="8"/>
  <c r="L50" i="16"/>
  <c r="M49" i="16" s="1"/>
  <c r="R47" i="15"/>
  <c r="S47" i="15" s="1"/>
  <c r="K51" i="15"/>
  <c r="M50" i="15"/>
  <c r="N50" i="15" s="1"/>
  <c r="L49" i="15"/>
  <c r="P44" i="8"/>
  <c r="O45" i="8"/>
  <c r="Q45" i="8"/>
  <c r="O48" i="15"/>
  <c r="Q49" i="15"/>
  <c r="O46" i="8"/>
  <c r="R44" i="8" l="1"/>
  <c r="S44" i="8" s="1"/>
  <c r="L47" i="8"/>
  <c r="N47" i="8"/>
  <c r="K49" i="8"/>
  <c r="M48" i="8"/>
  <c r="N48" i="8" s="1"/>
  <c r="L48" i="8"/>
  <c r="L50" i="15"/>
  <c r="M46" i="16"/>
  <c r="M48" i="16"/>
  <c r="M42" i="16"/>
  <c r="M45" i="16"/>
  <c r="M50" i="16"/>
  <c r="M8" i="16"/>
  <c r="M9" i="16"/>
  <c r="M7" i="16"/>
  <c r="M10" i="16"/>
  <c r="M11" i="16"/>
  <c r="M6" i="16"/>
  <c r="M12" i="16"/>
  <c r="M13" i="16"/>
  <c r="M15" i="16"/>
  <c r="M14" i="16"/>
  <c r="M17" i="16"/>
  <c r="M16" i="16"/>
  <c r="M18" i="16"/>
  <c r="M19" i="16"/>
  <c r="M20" i="16"/>
  <c r="M22" i="16"/>
  <c r="M21" i="16"/>
  <c r="M23" i="16"/>
  <c r="M25" i="16"/>
  <c r="M24" i="16"/>
  <c r="M28" i="16"/>
  <c r="M27" i="16"/>
  <c r="M26" i="16"/>
  <c r="M30" i="16"/>
  <c r="M29" i="16"/>
  <c r="M32" i="16"/>
  <c r="M31" i="16"/>
  <c r="M33" i="16"/>
  <c r="M34" i="16"/>
  <c r="M35" i="16"/>
  <c r="M37" i="16"/>
  <c r="M36" i="16"/>
  <c r="M39" i="16"/>
  <c r="M38" i="16"/>
  <c r="M40" i="16"/>
  <c r="M41" i="16"/>
  <c r="M44" i="16"/>
  <c r="M47" i="16"/>
  <c r="M43" i="16"/>
  <c r="M51" i="15"/>
  <c r="N51" i="15" s="1"/>
  <c r="K52" i="15"/>
  <c r="L51" i="15"/>
  <c r="P46" i="8"/>
  <c r="Q46" i="8"/>
  <c r="P45" i="8"/>
  <c r="O50" i="15"/>
  <c r="O49" i="15"/>
  <c r="P48" i="15"/>
  <c r="Q50" i="15"/>
  <c r="R45" i="8" l="1"/>
  <c r="S45" i="8" s="1"/>
  <c r="R46" i="8"/>
  <c r="S46" i="8" s="1"/>
  <c r="K50" i="8"/>
  <c r="M49" i="8"/>
  <c r="B9" i="16"/>
  <c r="C9" i="16" s="1"/>
  <c r="B10" i="16"/>
  <c r="C10" i="16" s="1"/>
  <c r="B14" i="16"/>
  <c r="B18" i="16"/>
  <c r="C18" i="16" s="1"/>
  <c r="B22" i="16"/>
  <c r="C22" i="16" s="1"/>
  <c r="B26" i="16"/>
  <c r="C26" i="16" s="1"/>
  <c r="B30" i="16"/>
  <c r="C30" i="16" s="1"/>
  <c r="B23" i="16"/>
  <c r="C23" i="16" s="1"/>
  <c r="B12" i="16"/>
  <c r="C12" i="16" s="1"/>
  <c r="B16" i="16"/>
  <c r="C16" i="16" s="1"/>
  <c r="B20" i="16"/>
  <c r="C20" i="16" s="1"/>
  <c r="B24" i="16"/>
  <c r="C24" i="16" s="1"/>
  <c r="B28" i="16"/>
  <c r="C28" i="16" s="1"/>
  <c r="B32" i="16"/>
  <c r="C32" i="16" s="1"/>
  <c r="B13" i="16"/>
  <c r="C13" i="16" s="1"/>
  <c r="B17" i="16"/>
  <c r="C17" i="16" s="1"/>
  <c r="B21" i="16"/>
  <c r="C21" i="16" s="1"/>
  <c r="B25" i="16"/>
  <c r="C25" i="16" s="1"/>
  <c r="B29" i="16"/>
  <c r="C29" i="16" s="1"/>
  <c r="B11" i="16"/>
  <c r="C11" i="16" s="1"/>
  <c r="B15" i="16"/>
  <c r="C15" i="16" s="1"/>
  <c r="B19" i="16"/>
  <c r="C19" i="16" s="1"/>
  <c r="B27" i="16"/>
  <c r="C27" i="16" s="1"/>
  <c r="B31" i="16"/>
  <c r="C31" i="16" s="1"/>
  <c r="R48" i="15"/>
  <c r="S48" i="15" s="1"/>
  <c r="K53" i="15"/>
  <c r="M52" i="15"/>
  <c r="N52" i="15" s="1"/>
  <c r="C14" i="16"/>
  <c r="P49" i="15"/>
  <c r="O48" i="8"/>
  <c r="Q51" i="15"/>
  <c r="O47" i="8"/>
  <c r="P50" i="15"/>
  <c r="Q47" i="8"/>
  <c r="Q48" i="8"/>
  <c r="O51" i="15"/>
  <c r="R49" i="15" l="1"/>
  <c r="S49" i="15" s="1"/>
  <c r="K51" i="8"/>
  <c r="M50" i="8"/>
  <c r="N50" i="8" s="1"/>
  <c r="L52" i="15"/>
  <c r="L49" i="8"/>
  <c r="N49" i="8"/>
  <c r="R50" i="15"/>
  <c r="S50" i="15" s="1"/>
  <c r="M53" i="15"/>
  <c r="K54" i="15"/>
  <c r="P47" i="8"/>
  <c r="O52" i="15"/>
  <c r="P48" i="8"/>
  <c r="P51" i="15"/>
  <c r="Q52" i="15"/>
  <c r="R48" i="8" l="1"/>
  <c r="S48" i="8" s="1"/>
  <c r="R47" i="8"/>
  <c r="S47" i="8" s="1"/>
  <c r="K52" i="8"/>
  <c r="M51" i="8"/>
  <c r="L53" i="15"/>
  <c r="N53" i="15"/>
  <c r="L50" i="8"/>
  <c r="R51" i="15"/>
  <c r="S51" i="15" s="1"/>
  <c r="K55" i="15"/>
  <c r="M54" i="15"/>
  <c r="N54" i="15" s="1"/>
  <c r="P52" i="15"/>
  <c r="O50" i="8"/>
  <c r="O49" i="8"/>
  <c r="Q49" i="8"/>
  <c r="O53" i="15"/>
  <c r="Q50" i="8"/>
  <c r="L51" i="8" l="1"/>
  <c r="N51" i="8"/>
  <c r="K53" i="8"/>
  <c r="M52" i="8"/>
  <c r="N52" i="8" s="1"/>
  <c r="R52" i="15"/>
  <c r="S52" i="15" s="1"/>
  <c r="L54" i="15"/>
  <c r="M55" i="15"/>
  <c r="N55" i="15" s="1"/>
  <c r="K56" i="15"/>
  <c r="P49" i="8"/>
  <c r="P50" i="8"/>
  <c r="Q54" i="15"/>
  <c r="P53" i="15"/>
  <c r="Q53" i="15"/>
  <c r="R50" i="8" l="1"/>
  <c r="S50" i="8" s="1"/>
  <c r="R49" i="8"/>
  <c r="S49" i="8" s="1"/>
  <c r="L52" i="8"/>
  <c r="K54" i="8"/>
  <c r="M53" i="8"/>
  <c r="R53" i="15"/>
  <c r="S53" i="15" s="1"/>
  <c r="K57" i="15"/>
  <c r="M56" i="15"/>
  <c r="N56" i="15" s="1"/>
  <c r="L55" i="15"/>
  <c r="O51" i="8"/>
  <c r="O54" i="15"/>
  <c r="Q51" i="8"/>
  <c r="Q55" i="15"/>
  <c r="O52" i="8"/>
  <c r="L56" i="15" l="1"/>
  <c r="L53" i="8"/>
  <c r="N53" i="8"/>
  <c r="K55" i="8"/>
  <c r="M54" i="8"/>
  <c r="N54" i="8" s="1"/>
  <c r="M57" i="15"/>
  <c r="N57" i="15" s="1"/>
  <c r="K58" i="15"/>
  <c r="P52" i="8"/>
  <c r="Q56" i="15"/>
  <c r="P51" i="8"/>
  <c r="O55" i="15"/>
  <c r="Q52" i="8"/>
  <c r="O56" i="15"/>
  <c r="P54" i="15"/>
  <c r="R51" i="8" l="1"/>
  <c r="S51" i="8" s="1"/>
  <c r="R52" i="8"/>
  <c r="S52" i="8" s="1"/>
  <c r="K56" i="8"/>
  <c r="M55" i="8"/>
  <c r="L57" i="15"/>
  <c r="L54" i="8"/>
  <c r="R54" i="15"/>
  <c r="S54" i="15" s="1"/>
  <c r="K59" i="15"/>
  <c r="L58" i="15"/>
  <c r="M58" i="15"/>
  <c r="N58" i="15" s="1"/>
  <c r="P55" i="15"/>
  <c r="O53" i="8"/>
  <c r="P56" i="15"/>
  <c r="O57" i="15"/>
  <c r="Q57" i="15"/>
  <c r="Q53" i="8"/>
  <c r="Q54" i="8"/>
  <c r="R55" i="15" l="1"/>
  <c r="S55" i="15" s="1"/>
  <c r="K57" i="8"/>
  <c r="M56" i="8"/>
  <c r="N56" i="8" s="1"/>
  <c r="L55" i="8"/>
  <c r="N55" i="8"/>
  <c r="R56" i="15"/>
  <c r="S56" i="15" s="1"/>
  <c r="M59" i="15"/>
  <c r="N59" i="15" s="1"/>
  <c r="K60" i="15"/>
  <c r="P53" i="8"/>
  <c r="Q58" i="15"/>
  <c r="P57" i="15"/>
  <c r="O54" i="8"/>
  <c r="O58" i="15"/>
  <c r="R53" i="8" l="1"/>
  <c r="S53" i="8" s="1"/>
  <c r="L59" i="15"/>
  <c r="K58" i="8"/>
  <c r="M57" i="8"/>
  <c r="L56" i="8"/>
  <c r="R57" i="15"/>
  <c r="S57" i="15" s="1"/>
  <c r="M60" i="15"/>
  <c r="N60" i="15" s="1"/>
  <c r="K61" i="15"/>
  <c r="P54" i="8"/>
  <c r="Q59" i="15"/>
  <c r="Q56" i="8"/>
  <c r="O59" i="15"/>
  <c r="O55" i="8"/>
  <c r="Q55" i="8"/>
  <c r="P58" i="15"/>
  <c r="O56" i="8"/>
  <c r="R54" i="8" l="1"/>
  <c r="S54" i="8" s="1"/>
  <c r="L57" i="8"/>
  <c r="N57" i="8"/>
  <c r="K59" i="8"/>
  <c r="M58" i="8"/>
  <c r="N58" i="8" s="1"/>
  <c r="R58" i="15"/>
  <c r="S58" i="15" s="1"/>
  <c r="M61" i="15"/>
  <c r="N61" i="15" s="1"/>
  <c r="K62" i="15"/>
  <c r="L60" i="15"/>
  <c r="P56" i="8"/>
  <c r="O60" i="15"/>
  <c r="P59" i="15"/>
  <c r="P55" i="8"/>
  <c r="Q60" i="15"/>
  <c r="R55" i="8" l="1"/>
  <c r="S55" i="8" s="1"/>
  <c r="R56" i="8"/>
  <c r="S56" i="8" s="1"/>
  <c r="L58" i="8"/>
  <c r="K60" i="8"/>
  <c r="M59" i="8"/>
  <c r="R59" i="15"/>
  <c r="S59" i="15" s="1"/>
  <c r="L61" i="15"/>
  <c r="K63" i="15"/>
  <c r="M62" i="15"/>
  <c r="N62" i="15" s="1"/>
  <c r="Q58" i="8"/>
  <c r="Q57" i="8"/>
  <c r="P60" i="15"/>
  <c r="O58" i="8"/>
  <c r="O57" i="8"/>
  <c r="Q61" i="15"/>
  <c r="L59" i="8" l="1"/>
  <c r="N59" i="8"/>
  <c r="K61" i="8"/>
  <c r="M60" i="8"/>
  <c r="N60" i="8" s="1"/>
  <c r="L62" i="15"/>
  <c r="R60" i="15"/>
  <c r="S60" i="15" s="1"/>
  <c r="K64" i="15"/>
  <c r="M63" i="15"/>
  <c r="N63" i="15" s="1"/>
  <c r="P57" i="8"/>
  <c r="P58" i="8"/>
  <c r="O61" i="15"/>
  <c r="Q62" i="15"/>
  <c r="R58" i="8" l="1"/>
  <c r="S58" i="8" s="1"/>
  <c r="R57" i="8"/>
  <c r="S57" i="8" s="1"/>
  <c r="L63" i="15"/>
  <c r="L60" i="8"/>
  <c r="K62" i="8"/>
  <c r="M61" i="8"/>
  <c r="M64" i="15"/>
  <c r="N64" i="15" s="1"/>
  <c r="L64" i="15"/>
  <c r="K65" i="15"/>
  <c r="Q63" i="15"/>
  <c r="O59" i="8"/>
  <c r="O62" i="15"/>
  <c r="O63" i="15"/>
  <c r="P61" i="15"/>
  <c r="Q59" i="8"/>
  <c r="Q60" i="8"/>
  <c r="L61" i="8" l="1"/>
  <c r="N61" i="8"/>
  <c r="K63" i="8"/>
  <c r="M62" i="8"/>
  <c r="N62" i="8" s="1"/>
  <c r="R61" i="15"/>
  <c r="S61" i="15" s="1"/>
  <c r="M65" i="15"/>
  <c r="N65" i="15" s="1"/>
  <c r="K66" i="15"/>
  <c r="P62" i="15"/>
  <c r="O64" i="15"/>
  <c r="P63" i="15"/>
  <c r="O60" i="8"/>
  <c r="P59" i="8"/>
  <c r="Q64" i="15"/>
  <c r="R59" i="8" l="1"/>
  <c r="S59" i="8" s="1"/>
  <c r="R62" i="15"/>
  <c r="S62" i="15" s="1"/>
  <c r="L62" i="8"/>
  <c r="K64" i="8"/>
  <c r="M63" i="8"/>
  <c r="R63" i="15"/>
  <c r="S63" i="15" s="1"/>
  <c r="L65" i="15"/>
  <c r="K67" i="15"/>
  <c r="M66" i="15"/>
  <c r="N66" i="15" s="1"/>
  <c r="Q61" i="8"/>
  <c r="O65" i="15"/>
  <c r="O61" i="8"/>
  <c r="P64" i="15"/>
  <c r="P60" i="8"/>
  <c r="O62" i="8"/>
  <c r="Q62" i="8"/>
  <c r="Q65" i="15"/>
  <c r="R60" i="8" l="1"/>
  <c r="S60" i="8" s="1"/>
  <c r="L63" i="8"/>
  <c r="N63" i="8"/>
  <c r="K65" i="8"/>
  <c r="M64" i="8"/>
  <c r="N64" i="8" s="1"/>
  <c r="L64" i="8"/>
  <c r="R64" i="15"/>
  <c r="S64" i="15" s="1"/>
  <c r="L66" i="15"/>
  <c r="M67" i="15"/>
  <c r="N67" i="15" s="1"/>
  <c r="L67" i="15"/>
  <c r="K68" i="15"/>
  <c r="P62" i="8"/>
  <c r="P65" i="15"/>
  <c r="P61" i="8"/>
  <c r="O66" i="15"/>
  <c r="Q66" i="15"/>
  <c r="R61" i="8" l="1"/>
  <c r="S61" i="8" s="1"/>
  <c r="R62" i="8"/>
  <c r="S62" i="8" s="1"/>
  <c r="K66" i="8"/>
  <c r="M65" i="8"/>
  <c r="R65" i="15"/>
  <c r="S65" i="15" s="1"/>
  <c r="K69" i="15"/>
  <c r="M68" i="15"/>
  <c r="N68" i="15" s="1"/>
  <c r="Q67" i="15"/>
  <c r="O67" i="15"/>
  <c r="P66" i="15"/>
  <c r="O64" i="8"/>
  <c r="Q63" i="8"/>
  <c r="Q64" i="8"/>
  <c r="O63" i="8"/>
  <c r="L65" i="8" l="1"/>
  <c r="N65" i="8"/>
  <c r="K67" i="8"/>
  <c r="M66" i="8"/>
  <c r="N66" i="8" s="1"/>
  <c r="R66" i="15"/>
  <c r="S66" i="15" s="1"/>
  <c r="L68" i="15"/>
  <c r="M69" i="15"/>
  <c r="N69" i="15" s="1"/>
  <c r="K70" i="15"/>
  <c r="L69" i="15"/>
  <c r="P63" i="8"/>
  <c r="O68" i="15"/>
  <c r="P67" i="15"/>
  <c r="P64" i="8"/>
  <c r="Q68" i="15"/>
  <c r="R64" i="8" l="1"/>
  <c r="S64" i="8" s="1"/>
  <c r="R63" i="8"/>
  <c r="S63" i="8" s="1"/>
  <c r="L66" i="8"/>
  <c r="K68" i="8"/>
  <c r="M67" i="8"/>
  <c r="R67" i="15"/>
  <c r="S67" i="15" s="1"/>
  <c r="K71" i="15"/>
  <c r="M70" i="15"/>
  <c r="N70" i="15" s="1"/>
  <c r="Q69" i="15"/>
  <c r="Q65" i="8"/>
  <c r="P68" i="15"/>
  <c r="O69" i="15"/>
  <c r="O65" i="8"/>
  <c r="Q66" i="8"/>
  <c r="O66" i="8"/>
  <c r="K69" i="8" l="1"/>
  <c r="M68" i="8"/>
  <c r="N68" i="8" s="1"/>
  <c r="L67" i="8"/>
  <c r="N67" i="8"/>
  <c r="R68" i="15"/>
  <c r="S68" i="15" s="1"/>
  <c r="L70" i="15"/>
  <c r="K72" i="15"/>
  <c r="M71" i="15"/>
  <c r="P65" i="8"/>
  <c r="P69" i="15"/>
  <c r="O70" i="15"/>
  <c r="P66" i="8"/>
  <c r="Q70" i="15"/>
  <c r="R66" i="8" l="1"/>
  <c r="S66" i="8" s="1"/>
  <c r="R65" i="8"/>
  <c r="S65" i="8" s="1"/>
  <c r="K70" i="8"/>
  <c r="M69" i="8"/>
  <c r="L68" i="8"/>
  <c r="L71" i="15"/>
  <c r="N71" i="15"/>
  <c r="R69" i="15"/>
  <c r="S69" i="15" s="1"/>
  <c r="M72" i="15"/>
  <c r="K73" i="15"/>
  <c r="Q67" i="8"/>
  <c r="Q68" i="8"/>
  <c r="O68" i="8"/>
  <c r="O67" i="8"/>
  <c r="P70" i="15"/>
  <c r="Q71" i="15"/>
  <c r="K71" i="8" l="1"/>
  <c r="L70" i="8"/>
  <c r="M70" i="8"/>
  <c r="N70" i="8" s="1"/>
  <c r="L69" i="8"/>
  <c r="N69" i="8"/>
  <c r="L72" i="15"/>
  <c r="N72" i="15"/>
  <c r="R70" i="15"/>
  <c r="S70" i="15" s="1"/>
  <c r="M73" i="15"/>
  <c r="K74" i="15"/>
  <c r="P67" i="8"/>
  <c r="Q72" i="15"/>
  <c r="P68" i="8"/>
  <c r="O72" i="15"/>
  <c r="O71" i="15"/>
  <c r="R68" i="8" l="1"/>
  <c r="S68" i="8" s="1"/>
  <c r="R67" i="8"/>
  <c r="S67" i="8" s="1"/>
  <c r="K72" i="8"/>
  <c r="M71" i="8"/>
  <c r="L73" i="15"/>
  <c r="N73" i="15"/>
  <c r="K75" i="15"/>
  <c r="M74" i="15"/>
  <c r="N74" i="15" s="1"/>
  <c r="P71" i="15"/>
  <c r="Q69" i="8"/>
  <c r="O69" i="8"/>
  <c r="P72" i="15"/>
  <c r="Q70" i="8"/>
  <c r="O70" i="8"/>
  <c r="Q73" i="15"/>
  <c r="R71" i="15" l="1"/>
  <c r="S71" i="15" s="1"/>
  <c r="L71" i="8"/>
  <c r="N71" i="8"/>
  <c r="K73" i="8"/>
  <c r="M72" i="8"/>
  <c r="N72" i="8" s="1"/>
  <c r="L72" i="8"/>
  <c r="R72" i="15"/>
  <c r="S72" i="15" s="1"/>
  <c r="L74" i="15"/>
  <c r="M75" i="15"/>
  <c r="N75" i="15" s="1"/>
  <c r="K76" i="15"/>
  <c r="P70" i="8"/>
  <c r="O73" i="15"/>
  <c r="O74" i="15"/>
  <c r="P69" i="8"/>
  <c r="Q74" i="15"/>
  <c r="R69" i="8" l="1"/>
  <c r="S69" i="8" s="1"/>
  <c r="R70" i="8"/>
  <c r="S70" i="8" s="1"/>
  <c r="K74" i="8"/>
  <c r="M73" i="8"/>
  <c r="K77" i="15"/>
  <c r="M76" i="15"/>
  <c r="N76" i="15" s="1"/>
  <c r="L75" i="15"/>
  <c r="O72" i="8"/>
  <c r="Q71" i="8"/>
  <c r="P73" i="15"/>
  <c r="P74" i="15"/>
  <c r="O71" i="8"/>
  <c r="Q72" i="8"/>
  <c r="O75" i="15"/>
  <c r="R73" i="15" l="1"/>
  <c r="S73" i="15" s="1"/>
  <c r="L73" i="8"/>
  <c r="N73" i="8"/>
  <c r="K75" i="8"/>
  <c r="M74" i="8"/>
  <c r="N74" i="8" s="1"/>
  <c r="R74" i="15"/>
  <c r="S74" i="15" s="1"/>
  <c r="M77" i="15"/>
  <c r="K78" i="15"/>
  <c r="L76" i="15"/>
  <c r="P71" i="8"/>
  <c r="Q75" i="15"/>
  <c r="P75" i="15"/>
  <c r="P72" i="8"/>
  <c r="Q76" i="15"/>
  <c r="R72" i="8" l="1"/>
  <c r="S72" i="8" s="1"/>
  <c r="R71" i="8"/>
  <c r="S71" i="8" s="1"/>
  <c r="L74" i="8"/>
  <c r="L77" i="15"/>
  <c r="N77" i="15"/>
  <c r="K76" i="8"/>
  <c r="M75" i="8"/>
  <c r="R75" i="15"/>
  <c r="S75" i="15" s="1"/>
  <c r="K79" i="15"/>
  <c r="M78" i="15"/>
  <c r="N78" i="15" s="1"/>
  <c r="O73" i="8"/>
  <c r="O76" i="15"/>
  <c r="O74" i="8"/>
  <c r="Q73" i="8"/>
  <c r="Q74" i="8"/>
  <c r="Q77" i="15"/>
  <c r="L75" i="8" l="1"/>
  <c r="N75" i="8"/>
  <c r="K77" i="8"/>
  <c r="M76" i="8"/>
  <c r="N76" i="8" s="1"/>
  <c r="L78" i="15"/>
  <c r="K80" i="15"/>
  <c r="M79" i="15"/>
  <c r="P74" i="8"/>
  <c r="P76" i="15"/>
  <c r="O77" i="15"/>
  <c r="P73" i="8"/>
  <c r="O78" i="15"/>
  <c r="R73" i="8" l="1"/>
  <c r="S73" i="8" s="1"/>
  <c r="R76" i="15"/>
  <c r="S76" i="15" s="1"/>
  <c r="R74" i="8"/>
  <c r="S74" i="8" s="1"/>
  <c r="L79" i="15"/>
  <c r="N79" i="15"/>
  <c r="L76" i="8"/>
  <c r="K78" i="8"/>
  <c r="M77" i="8"/>
  <c r="M80" i="15"/>
  <c r="N80" i="15" s="1"/>
  <c r="K81" i="15"/>
  <c r="O75" i="8"/>
  <c r="Q79" i="15"/>
  <c r="P77" i="15"/>
  <c r="O76" i="8"/>
  <c r="O79" i="15"/>
  <c r="Q76" i="8"/>
  <c r="Q75" i="8"/>
  <c r="P78" i="15"/>
  <c r="Q78" i="15"/>
  <c r="R77" i="15" l="1"/>
  <c r="S77" i="15" s="1"/>
  <c r="L80" i="15"/>
  <c r="K79" i="8"/>
  <c r="L78" i="8"/>
  <c r="M78" i="8"/>
  <c r="N78" i="8" s="1"/>
  <c r="L77" i="8"/>
  <c r="N77" i="8"/>
  <c r="R78" i="15"/>
  <c r="S78" i="15" s="1"/>
  <c r="M81" i="15"/>
  <c r="N81" i="15" s="1"/>
  <c r="K82" i="15"/>
  <c r="P76" i="8"/>
  <c r="Q80" i="15"/>
  <c r="P79" i="15"/>
  <c r="P75" i="8"/>
  <c r="O80" i="15"/>
  <c r="R75" i="8" l="1"/>
  <c r="S75" i="8" s="1"/>
  <c r="R76" i="8"/>
  <c r="S76" i="8" s="1"/>
  <c r="L81" i="15"/>
  <c r="K80" i="8"/>
  <c r="M79" i="8"/>
  <c r="R79" i="15"/>
  <c r="S79" i="15" s="1"/>
  <c r="K83" i="15"/>
  <c r="M82" i="15"/>
  <c r="N82" i="15" s="1"/>
  <c r="Q81" i="15"/>
  <c r="O81" i="15"/>
  <c r="O77" i="8"/>
  <c r="Q78" i="8"/>
  <c r="Q77" i="8"/>
  <c r="P80" i="15"/>
  <c r="O78" i="8"/>
  <c r="K81" i="8" l="1"/>
  <c r="M80" i="8"/>
  <c r="N80" i="8" s="1"/>
  <c r="L79" i="8"/>
  <c r="N79" i="8"/>
  <c r="R80" i="15"/>
  <c r="S80" i="15" s="1"/>
  <c r="M83" i="15"/>
  <c r="N83" i="15" s="1"/>
  <c r="K84" i="15"/>
  <c r="L83" i="15"/>
  <c r="L82" i="15"/>
  <c r="P78" i="8"/>
  <c r="P77" i="8"/>
  <c r="P81" i="15"/>
  <c r="Q82" i="15"/>
  <c r="R77" i="8" l="1"/>
  <c r="S77" i="8" s="1"/>
  <c r="R78" i="8"/>
  <c r="S78" i="8" s="1"/>
  <c r="K82" i="8"/>
  <c r="M81" i="8"/>
  <c r="L80" i="8"/>
  <c r="R81" i="15"/>
  <c r="S81" i="15" s="1"/>
  <c r="K85" i="15"/>
  <c r="M84" i="15"/>
  <c r="N84" i="15" s="1"/>
  <c r="O79" i="8"/>
  <c r="O83" i="15"/>
  <c r="Q83" i="15"/>
  <c r="O82" i="15"/>
  <c r="Q79" i="8"/>
  <c r="Q80" i="8"/>
  <c r="L81" i="8" l="1"/>
  <c r="N81" i="8"/>
  <c r="K83" i="8"/>
  <c r="M82" i="8"/>
  <c r="N82" i="8" s="1"/>
  <c r="L84" i="15"/>
  <c r="M85" i="15"/>
  <c r="N85" i="15" s="1"/>
  <c r="K86" i="15"/>
  <c r="L85" i="15"/>
  <c r="P79" i="8"/>
  <c r="P83" i="15"/>
  <c r="O84" i="15"/>
  <c r="O80" i="8"/>
  <c r="P82" i="15"/>
  <c r="Q84" i="15"/>
  <c r="R79" i="8" l="1"/>
  <c r="S79" i="8" s="1"/>
  <c r="L82" i="8"/>
  <c r="K84" i="8"/>
  <c r="M83" i="8"/>
  <c r="R83" i="15"/>
  <c r="S83" i="15" s="1"/>
  <c r="R82" i="15"/>
  <c r="S82" i="15" s="1"/>
  <c r="K87" i="15"/>
  <c r="M86" i="15"/>
  <c r="N86" i="15" s="1"/>
  <c r="P80" i="8"/>
  <c r="O82" i="8"/>
  <c r="O81" i="8"/>
  <c r="P84" i="15"/>
  <c r="Q85" i="15"/>
  <c r="Q81" i="8"/>
  <c r="O85" i="15"/>
  <c r="Q82" i="8"/>
  <c r="R80" i="8" l="1"/>
  <c r="S80" i="8" s="1"/>
  <c r="K85" i="8"/>
  <c r="M84" i="8"/>
  <c r="N84" i="8" s="1"/>
  <c r="L83" i="8"/>
  <c r="N83" i="8"/>
  <c r="R84" i="15"/>
  <c r="S84" i="15" s="1"/>
  <c r="K88" i="15"/>
  <c r="M87" i="15"/>
  <c r="N87" i="15" s="1"/>
  <c r="L86" i="15"/>
  <c r="P81" i="8"/>
  <c r="P85" i="15"/>
  <c r="Q86" i="15"/>
  <c r="P82" i="8"/>
  <c r="O86" i="15"/>
  <c r="R82" i="8" l="1"/>
  <c r="S82" i="8" s="1"/>
  <c r="R81" i="8"/>
  <c r="S81" i="8" s="1"/>
  <c r="K86" i="8"/>
  <c r="M85" i="8"/>
  <c r="L87" i="15"/>
  <c r="L84" i="8"/>
  <c r="R85" i="15"/>
  <c r="S85" i="15" s="1"/>
  <c r="L88" i="15"/>
  <c r="M88" i="15"/>
  <c r="N88" i="15" s="1"/>
  <c r="K89" i="15"/>
  <c r="Q83" i="8"/>
  <c r="P86" i="15"/>
  <c r="Q87" i="15"/>
  <c r="O83" i="8"/>
  <c r="O87" i="15"/>
  <c r="Q84" i="8"/>
  <c r="L85" i="8" l="1"/>
  <c r="N85" i="8"/>
  <c r="K87" i="8"/>
  <c r="M86" i="8"/>
  <c r="N86" i="8" s="1"/>
  <c r="R86" i="15"/>
  <c r="S86" i="15" s="1"/>
  <c r="M89" i="15"/>
  <c r="N89" i="15" s="1"/>
  <c r="L89" i="15"/>
  <c r="K90" i="15"/>
  <c r="P83" i="8"/>
  <c r="P87" i="15"/>
  <c r="O84" i="8"/>
  <c r="Q88" i="15"/>
  <c r="O88" i="15"/>
  <c r="R83" i="8" l="1"/>
  <c r="S83" i="8" s="1"/>
  <c r="L86" i="8"/>
  <c r="K88" i="8"/>
  <c r="M87" i="8"/>
  <c r="R87" i="15"/>
  <c r="S87" i="15" s="1"/>
  <c r="K91" i="15"/>
  <c r="M90" i="15"/>
  <c r="N90" i="15" s="1"/>
  <c r="P84" i="8"/>
  <c r="P88" i="15"/>
  <c r="O86" i="8"/>
  <c r="Q89" i="15"/>
  <c r="O85" i="8"/>
  <c r="O89" i="15"/>
  <c r="Q85" i="8"/>
  <c r="Q86" i="8"/>
  <c r="R84" i="8" l="1"/>
  <c r="S84" i="8" s="1"/>
  <c r="K89" i="8"/>
  <c r="M88" i="8"/>
  <c r="N88" i="8" s="1"/>
  <c r="L88" i="8"/>
  <c r="L87" i="8"/>
  <c r="N87" i="8"/>
  <c r="R88" i="15"/>
  <c r="S88" i="15" s="1"/>
  <c r="L90" i="15"/>
  <c r="K92" i="15"/>
  <c r="M91" i="15"/>
  <c r="N91" i="15" s="1"/>
  <c r="L91" i="15"/>
  <c r="P85" i="8"/>
  <c r="P86" i="8"/>
  <c r="P89" i="15"/>
  <c r="Q90" i="15"/>
  <c r="O90" i="15"/>
  <c r="R86" i="8" l="1"/>
  <c r="S86" i="8" s="1"/>
  <c r="R85" i="8"/>
  <c r="S85" i="8" s="1"/>
  <c r="K90" i="8"/>
  <c r="M89" i="8"/>
  <c r="R89" i="15"/>
  <c r="S89" i="15" s="1"/>
  <c r="K93" i="15"/>
  <c r="M92" i="15"/>
  <c r="O91" i="15"/>
  <c r="Q91" i="15"/>
  <c r="Q87" i="8"/>
  <c r="O88" i="8"/>
  <c r="P90" i="15"/>
  <c r="O87" i="8"/>
  <c r="Q88" i="8"/>
  <c r="L92" i="15" l="1"/>
  <c r="N92" i="15"/>
  <c r="L89" i="8"/>
  <c r="N89" i="8"/>
  <c r="K91" i="8"/>
  <c r="M90" i="8"/>
  <c r="N90" i="8" s="1"/>
  <c r="R90" i="15"/>
  <c r="S90" i="15" s="1"/>
  <c r="M93" i="15"/>
  <c r="N93" i="15" s="1"/>
  <c r="K94" i="15"/>
  <c r="P87" i="8"/>
  <c r="P91" i="15"/>
  <c r="P88" i="8"/>
  <c r="O92" i="15"/>
  <c r="Q92" i="15"/>
  <c r="R88" i="8" l="1"/>
  <c r="S88" i="8" s="1"/>
  <c r="R87" i="8"/>
  <c r="S87" i="8" s="1"/>
  <c r="K92" i="8"/>
  <c r="M91" i="8"/>
  <c r="L93" i="15"/>
  <c r="L90" i="8"/>
  <c r="R91" i="15"/>
  <c r="S91" i="15" s="1"/>
  <c r="K95" i="15"/>
  <c r="M94" i="15"/>
  <c r="N94" i="15" s="1"/>
  <c r="Q93" i="15"/>
  <c r="O89" i="8"/>
  <c r="Q89" i="8"/>
  <c r="O93" i="15"/>
  <c r="P92" i="15"/>
  <c r="O90" i="8"/>
  <c r="L91" i="8" l="1"/>
  <c r="N91" i="8"/>
  <c r="K93" i="8"/>
  <c r="M92" i="8"/>
  <c r="N92" i="8" s="1"/>
  <c r="L92" i="8"/>
  <c r="R92" i="15"/>
  <c r="S92" i="15" s="1"/>
  <c r="K96" i="15"/>
  <c r="M95" i="15"/>
  <c r="N95" i="15" s="1"/>
  <c r="L94" i="15"/>
  <c r="P89" i="8"/>
  <c r="P93" i="15"/>
  <c r="P90" i="8"/>
  <c r="Q90" i="8"/>
  <c r="Q94" i="15"/>
  <c r="R90" i="8" l="1"/>
  <c r="S90" i="8" s="1"/>
  <c r="R89" i="8"/>
  <c r="S89" i="8" s="1"/>
  <c r="K94" i="8"/>
  <c r="M93" i="8"/>
  <c r="L95" i="15"/>
  <c r="R93" i="15"/>
  <c r="S93" i="15" s="1"/>
  <c r="M96" i="15"/>
  <c r="N96" i="15" s="1"/>
  <c r="K97" i="15"/>
  <c r="Q91" i="8"/>
  <c r="O92" i="8"/>
  <c r="O91" i="8"/>
  <c r="Q92" i="8"/>
  <c r="O94" i="15"/>
  <c r="Q95" i="15"/>
  <c r="K95" i="8" l="1"/>
  <c r="M94" i="8"/>
  <c r="N94" i="8" s="1"/>
  <c r="L93" i="8"/>
  <c r="N93" i="8"/>
  <c r="L96" i="15"/>
  <c r="M97" i="15"/>
  <c r="K98" i="15"/>
  <c r="P94" i="15"/>
  <c r="O95" i="15"/>
  <c r="P91" i="8"/>
  <c r="Q96" i="15"/>
  <c r="P92" i="8"/>
  <c r="O96" i="15"/>
  <c r="R92" i="8" l="1"/>
  <c r="S92" i="8" s="1"/>
  <c r="R91" i="8"/>
  <c r="S91" i="8" s="1"/>
  <c r="R94" i="15"/>
  <c r="S94" i="15" s="1"/>
  <c r="L97" i="15"/>
  <c r="N97" i="15"/>
  <c r="K96" i="8"/>
  <c r="M95" i="8"/>
  <c r="L94" i="8"/>
  <c r="K99" i="15"/>
  <c r="M98" i="15"/>
  <c r="Q93" i="8"/>
  <c r="O93" i="8"/>
  <c r="P95" i="15"/>
  <c r="P96" i="15"/>
  <c r="Q94" i="8"/>
  <c r="O97" i="15"/>
  <c r="O94" i="8"/>
  <c r="R95" i="15" l="1"/>
  <c r="S95" i="15" s="1"/>
  <c r="L95" i="8"/>
  <c r="N95" i="8"/>
  <c r="L98" i="15"/>
  <c r="N98" i="15"/>
  <c r="K97" i="8"/>
  <c r="M96" i="8"/>
  <c r="N96" i="8" s="1"/>
  <c r="R96" i="15"/>
  <c r="S96" i="15" s="1"/>
  <c r="M99" i="15"/>
  <c r="N99" i="15" s="1"/>
  <c r="K100" i="15"/>
  <c r="P94" i="8"/>
  <c r="O98" i="15"/>
  <c r="P93" i="8"/>
  <c r="Q97" i="15"/>
  <c r="P97" i="15"/>
  <c r="Q98" i="15"/>
  <c r="R93" i="8" l="1"/>
  <c r="S93" i="8" s="1"/>
  <c r="R94" i="8"/>
  <c r="S94" i="8" s="1"/>
  <c r="L96" i="8"/>
  <c r="K98" i="8"/>
  <c r="M97" i="8"/>
  <c r="R97" i="15"/>
  <c r="S97" i="15" s="1"/>
  <c r="L99" i="15"/>
  <c r="K101" i="15"/>
  <c r="M100" i="15"/>
  <c r="N100" i="15" s="1"/>
  <c r="L100" i="15"/>
  <c r="O95" i="8"/>
  <c r="Q95" i="8"/>
  <c r="P98" i="15"/>
  <c r="Q96" i="8"/>
  <c r="O99" i="15"/>
  <c r="K99" i="8" l="1"/>
  <c r="L98" i="8"/>
  <c r="M98" i="8"/>
  <c r="N98" i="8" s="1"/>
  <c r="L97" i="8"/>
  <c r="N97" i="8"/>
  <c r="R98" i="15"/>
  <c r="S98" i="15" s="1"/>
  <c r="M101" i="15"/>
  <c r="K102" i="15"/>
  <c r="P95" i="8"/>
  <c r="Q99" i="15"/>
  <c r="O96" i="8"/>
  <c r="O100" i="15"/>
  <c r="P99" i="15"/>
  <c r="Q100" i="15"/>
  <c r="R95" i="8" l="1"/>
  <c r="S95" i="8" s="1"/>
  <c r="K100" i="8"/>
  <c r="M99" i="8"/>
  <c r="L101" i="15"/>
  <c r="N101" i="15"/>
  <c r="R99" i="15"/>
  <c r="S99" i="15" s="1"/>
  <c r="K103" i="15"/>
  <c r="M102" i="15"/>
  <c r="N102" i="15" s="1"/>
  <c r="P96" i="8"/>
  <c r="Q98" i="8"/>
  <c r="O98" i="8"/>
  <c r="Q97" i="8"/>
  <c r="P100" i="15"/>
  <c r="O97" i="8"/>
  <c r="O101" i="15"/>
  <c r="Q101" i="15"/>
  <c r="R96" i="8" l="1"/>
  <c r="S96" i="8" s="1"/>
  <c r="L99" i="8"/>
  <c r="N99" i="8"/>
  <c r="K101" i="8"/>
  <c r="M100" i="8"/>
  <c r="N100" i="8" s="1"/>
  <c r="R100" i="15"/>
  <c r="S100" i="15" s="1"/>
  <c r="K104" i="15"/>
  <c r="M103" i="15"/>
  <c r="N103" i="15" s="1"/>
  <c r="L102" i="15"/>
  <c r="P97" i="8"/>
  <c r="P101" i="15"/>
  <c r="P98" i="8"/>
  <c r="Q102" i="15"/>
  <c r="R98" i="8" l="1"/>
  <c r="S98" i="8" s="1"/>
  <c r="R97" i="8"/>
  <c r="S97" i="8" s="1"/>
  <c r="L100" i="8"/>
  <c r="K102" i="8"/>
  <c r="M101" i="8"/>
  <c r="R101" i="15"/>
  <c r="S101" i="15" s="1"/>
  <c r="K105" i="15"/>
  <c r="M104" i="15"/>
  <c r="N104" i="15" s="1"/>
  <c r="L104" i="15"/>
  <c r="L103" i="15"/>
  <c r="Q99" i="8"/>
  <c r="O99" i="8"/>
  <c r="O102" i="15"/>
  <c r="O100" i="8"/>
  <c r="Q100" i="8"/>
  <c r="Q103" i="15"/>
  <c r="L101" i="8" l="1"/>
  <c r="N101" i="8"/>
  <c r="K103" i="8"/>
  <c r="M102" i="8"/>
  <c r="N102" i="8" s="1"/>
  <c r="M105" i="15"/>
  <c r="N105" i="15" s="1"/>
  <c r="K106" i="15"/>
  <c r="P100" i="8"/>
  <c r="P102" i="15"/>
  <c r="O103" i="15"/>
  <c r="O104" i="15"/>
  <c r="P99" i="8"/>
  <c r="Q104" i="15"/>
  <c r="R99" i="8" l="1"/>
  <c r="S99" i="8" s="1"/>
  <c r="R102" i="15"/>
  <c r="S102" i="15" s="1"/>
  <c r="R100" i="8"/>
  <c r="S100" i="8" s="1"/>
  <c r="L102" i="8"/>
  <c r="K104" i="8"/>
  <c r="M103" i="8"/>
  <c r="K107" i="15"/>
  <c r="M106" i="15"/>
  <c r="N106" i="15" s="1"/>
  <c r="L105" i="15"/>
  <c r="Q102" i="8"/>
  <c r="P103" i="15"/>
  <c r="Q101" i="8"/>
  <c r="P104" i="15"/>
  <c r="O101" i="8"/>
  <c r="O102" i="8"/>
  <c r="O105" i="15"/>
  <c r="Q105" i="15"/>
  <c r="R103" i="15" l="1"/>
  <c r="S103" i="15" s="1"/>
  <c r="L103" i="8"/>
  <c r="N103" i="8"/>
  <c r="K105" i="8"/>
  <c r="M104" i="8"/>
  <c r="N104" i="8" s="1"/>
  <c r="L104" i="8"/>
  <c r="R104" i="15"/>
  <c r="S104" i="15" s="1"/>
  <c r="L106" i="15"/>
  <c r="K108" i="15"/>
  <c r="M107" i="15"/>
  <c r="N107" i="15" s="1"/>
  <c r="P102" i="8"/>
  <c r="P105" i="15"/>
  <c r="P101" i="8"/>
  <c r="O106" i="15"/>
  <c r="Q106" i="15"/>
  <c r="R101" i="8" l="1"/>
  <c r="S101" i="8" s="1"/>
  <c r="R102" i="8"/>
  <c r="S102" i="8" s="1"/>
  <c r="K106" i="8"/>
  <c r="M105" i="8"/>
  <c r="R105" i="15"/>
  <c r="S105" i="15" s="1"/>
  <c r="K109" i="15"/>
  <c r="M108" i="15"/>
  <c r="N108" i="15" s="1"/>
  <c r="L107" i="15"/>
  <c r="P106" i="15"/>
  <c r="Q104" i="8"/>
  <c r="O103" i="8"/>
  <c r="Q103" i="8"/>
  <c r="O104" i="8"/>
  <c r="O107" i="15"/>
  <c r="L105" i="8" l="1"/>
  <c r="N105" i="8"/>
  <c r="K107" i="8"/>
  <c r="M106" i="8"/>
  <c r="N106" i="8" s="1"/>
  <c r="R106" i="15"/>
  <c r="S106" i="15" s="1"/>
  <c r="M109" i="15"/>
  <c r="K110" i="15"/>
  <c r="L108" i="15"/>
  <c r="P104" i="8"/>
  <c r="P103" i="8"/>
  <c r="Q107" i="15"/>
  <c r="P107" i="15"/>
  <c r="O108" i="15"/>
  <c r="R103" i="8" l="1"/>
  <c r="S103" i="8" s="1"/>
  <c r="R104" i="8"/>
  <c r="S104" i="8" s="1"/>
  <c r="L106" i="8"/>
  <c r="L109" i="15"/>
  <c r="N109" i="15"/>
  <c r="K108" i="8"/>
  <c r="M107" i="8"/>
  <c r="R107" i="15"/>
  <c r="S107" i="15" s="1"/>
  <c r="M110" i="15"/>
  <c r="N110" i="15" s="1"/>
  <c r="L110" i="15"/>
  <c r="K111" i="15"/>
  <c r="P108" i="15"/>
  <c r="O106" i="8"/>
  <c r="O105" i="8"/>
  <c r="Q108" i="15"/>
  <c r="Q106" i="8"/>
  <c r="Q105" i="8"/>
  <c r="Q109" i="15"/>
  <c r="L107" i="8" l="1"/>
  <c r="N107" i="8"/>
  <c r="K109" i="8"/>
  <c r="M108" i="8"/>
  <c r="N108" i="8" s="1"/>
  <c r="R108" i="15"/>
  <c r="S108" i="15" s="1"/>
  <c r="K112" i="15"/>
  <c r="M111" i="15"/>
  <c r="N111" i="15" s="1"/>
  <c r="P105" i="8"/>
  <c r="Q110" i="15"/>
  <c r="O109" i="15"/>
  <c r="P106" i="8"/>
  <c r="O110" i="15"/>
  <c r="R106" i="8" l="1"/>
  <c r="S106" i="8" s="1"/>
  <c r="R105" i="8"/>
  <c r="S105" i="8" s="1"/>
  <c r="L108" i="8"/>
  <c r="K110" i="8"/>
  <c r="M109" i="8"/>
  <c r="M112" i="15"/>
  <c r="N112" i="15" s="1"/>
  <c r="K113" i="15"/>
  <c r="L111" i="15"/>
  <c r="Q107" i="8"/>
  <c r="O107" i="8"/>
  <c r="P110" i="15"/>
  <c r="O108" i="8"/>
  <c r="Q111" i="15"/>
  <c r="P109" i="15"/>
  <c r="Q108" i="8"/>
  <c r="R109" i="15" l="1"/>
  <c r="S109" i="15" s="1"/>
  <c r="L109" i="8"/>
  <c r="N109" i="8"/>
  <c r="K111" i="8"/>
  <c r="M110" i="8"/>
  <c r="N110" i="8" s="1"/>
  <c r="R110" i="15"/>
  <c r="S110" i="15" s="1"/>
  <c r="L112" i="15"/>
  <c r="K114" i="15"/>
  <c r="M113" i="15"/>
  <c r="N113" i="15" s="1"/>
  <c r="O112" i="15"/>
  <c r="P108" i="8"/>
  <c r="O111" i="15"/>
  <c r="P107" i="8"/>
  <c r="Q112" i="15"/>
  <c r="R107" i="8" l="1"/>
  <c r="S107" i="8" s="1"/>
  <c r="R108" i="8"/>
  <c r="S108" i="8" s="1"/>
  <c r="L110" i="8"/>
  <c r="K112" i="8"/>
  <c r="M111" i="8"/>
  <c r="M114" i="15"/>
  <c r="K115" i="15"/>
  <c r="L113" i="15"/>
  <c r="Q109" i="8"/>
  <c r="P111" i="15"/>
  <c r="P112" i="15"/>
  <c r="O110" i="8"/>
  <c r="O109" i="8"/>
  <c r="Q110" i="8"/>
  <c r="Q113" i="15"/>
  <c r="L111" i="8" l="1"/>
  <c r="N111" i="8"/>
  <c r="L114" i="15"/>
  <c r="N114" i="15"/>
  <c r="K113" i="8"/>
  <c r="M112" i="8"/>
  <c r="N112" i="8" s="1"/>
  <c r="R112" i="15"/>
  <c r="S112" i="15" s="1"/>
  <c r="R111" i="15"/>
  <c r="S111" i="15" s="1"/>
  <c r="K116" i="15"/>
  <c r="M115" i="15"/>
  <c r="N115" i="15" s="1"/>
  <c r="P109" i="8"/>
  <c r="Q114" i="15"/>
  <c r="O114" i="15"/>
  <c r="P110" i="8"/>
  <c r="O113" i="15"/>
  <c r="R110" i="8" l="1"/>
  <c r="S110" i="8" s="1"/>
  <c r="R109" i="8"/>
  <c r="S109" i="8" s="1"/>
  <c r="K114" i="8"/>
  <c r="M113" i="8"/>
  <c r="L112" i="8"/>
  <c r="L116" i="15"/>
  <c r="K117" i="15"/>
  <c r="M116" i="15"/>
  <c r="N116" i="15" s="1"/>
  <c r="L115" i="15"/>
  <c r="O112" i="8"/>
  <c r="P113" i="15"/>
  <c r="O111" i="8"/>
  <c r="Q111" i="8"/>
  <c r="P114" i="15"/>
  <c r="O115" i="15"/>
  <c r="Q112" i="8"/>
  <c r="K115" i="8" l="1"/>
  <c r="L114" i="8"/>
  <c r="M114" i="8"/>
  <c r="N114" i="8" s="1"/>
  <c r="L113" i="8"/>
  <c r="N113" i="8"/>
  <c r="R113" i="15"/>
  <c r="S113" i="15" s="1"/>
  <c r="R114" i="15"/>
  <c r="S114" i="15" s="1"/>
  <c r="M117" i="15"/>
  <c r="N117" i="15" s="1"/>
  <c r="K118" i="15"/>
  <c r="P111" i="8"/>
  <c r="O116" i="15"/>
  <c r="Q115" i="15"/>
  <c r="Q116" i="15"/>
  <c r="P112" i="8"/>
  <c r="P115" i="15"/>
  <c r="R112" i="8" l="1"/>
  <c r="S112" i="8" s="1"/>
  <c r="R111" i="8"/>
  <c r="S111" i="8" s="1"/>
  <c r="K116" i="8"/>
  <c r="M115" i="8"/>
  <c r="R115" i="15"/>
  <c r="S115" i="15" s="1"/>
  <c r="M118" i="15"/>
  <c r="N118" i="15" s="1"/>
  <c r="K119" i="15"/>
  <c r="L118" i="15"/>
  <c r="L117" i="15"/>
  <c r="O117" i="15"/>
  <c r="Q113" i="8"/>
  <c r="O114" i="8"/>
  <c r="P116" i="15"/>
  <c r="O113" i="8"/>
  <c r="Q114" i="8"/>
  <c r="L115" i="8" l="1"/>
  <c r="N115" i="8"/>
  <c r="K117" i="8"/>
  <c r="M116" i="8"/>
  <c r="N116" i="8" s="1"/>
  <c r="R116" i="15"/>
  <c r="S116" i="15" s="1"/>
  <c r="K120" i="15"/>
  <c r="M119" i="15"/>
  <c r="N119" i="15" s="1"/>
  <c r="P113" i="8"/>
  <c r="P117" i="15"/>
  <c r="Q117" i="15"/>
  <c r="O118" i="15"/>
  <c r="Q118" i="15"/>
  <c r="P114" i="8"/>
  <c r="R114" i="8" l="1"/>
  <c r="S114" i="8" s="1"/>
  <c r="R113" i="8"/>
  <c r="S113" i="8" s="1"/>
  <c r="L116" i="8"/>
  <c r="K118" i="8"/>
  <c r="M117" i="8"/>
  <c r="R117" i="15"/>
  <c r="S117" i="15" s="1"/>
  <c r="M120" i="15"/>
  <c r="N120" i="15" s="1"/>
  <c r="L120" i="15"/>
  <c r="K121" i="15"/>
  <c r="L119" i="15"/>
  <c r="O116" i="8"/>
  <c r="P118" i="15"/>
  <c r="O115" i="8"/>
  <c r="Q119" i="15"/>
  <c r="Q115" i="8"/>
  <c r="Q116" i="8"/>
  <c r="K119" i="8" l="1"/>
  <c r="L118" i="8"/>
  <c r="M118" i="8"/>
  <c r="N118" i="8" s="1"/>
  <c r="L117" i="8"/>
  <c r="N117" i="8"/>
  <c r="R118" i="15"/>
  <c r="S118" i="15" s="1"/>
  <c r="K122" i="15"/>
  <c r="M121" i="15"/>
  <c r="N121" i="15" s="1"/>
  <c r="L121" i="15"/>
  <c r="P115" i="8"/>
  <c r="O120" i="15"/>
  <c r="P116" i="8"/>
  <c r="O119" i="15"/>
  <c r="Q120" i="15"/>
  <c r="R116" i="8" l="1"/>
  <c r="S116" i="8" s="1"/>
  <c r="R115" i="8"/>
  <c r="S115" i="8" s="1"/>
  <c r="K120" i="8"/>
  <c r="M119" i="8"/>
  <c r="M122" i="15"/>
  <c r="N122" i="15" s="1"/>
  <c r="K123" i="15"/>
  <c r="P119" i="15"/>
  <c r="Q121" i="15"/>
  <c r="O117" i="8"/>
  <c r="Q117" i="8"/>
  <c r="O118" i="8"/>
  <c r="O121" i="15"/>
  <c r="Q118" i="8"/>
  <c r="P120" i="15"/>
  <c r="L119" i="8" l="1"/>
  <c r="N119" i="8"/>
  <c r="K121" i="8"/>
  <c r="M120" i="8"/>
  <c r="N120" i="8" s="1"/>
  <c r="L120" i="8"/>
  <c r="R119" i="15"/>
  <c r="S119" i="15" s="1"/>
  <c r="R120" i="15"/>
  <c r="S120" i="15" s="1"/>
  <c r="L122" i="15"/>
  <c r="K124" i="15"/>
  <c r="L123" i="15"/>
  <c r="M123" i="15"/>
  <c r="N123" i="15" s="1"/>
  <c r="P118" i="8"/>
  <c r="P117" i="8"/>
  <c r="P121" i="15"/>
  <c r="Q122" i="15"/>
  <c r="R117" i="8" l="1"/>
  <c r="S117" i="8" s="1"/>
  <c r="R118" i="8"/>
  <c r="S118" i="8" s="1"/>
  <c r="K122" i="8"/>
  <c r="M121" i="8"/>
  <c r="R121" i="15"/>
  <c r="S121" i="15" s="1"/>
  <c r="K125" i="15"/>
  <c r="M124" i="15"/>
  <c r="N124" i="15" s="1"/>
  <c r="O120" i="8"/>
  <c r="Q120" i="8"/>
  <c r="O122" i="15"/>
  <c r="O119" i="8"/>
  <c r="Q119" i="8"/>
  <c r="O123" i="15"/>
  <c r="Q123" i="15"/>
  <c r="L124" i="15" l="1"/>
  <c r="L121" i="8"/>
  <c r="N121" i="8"/>
  <c r="K123" i="8"/>
  <c r="M122" i="8"/>
  <c r="N122" i="8" s="1"/>
  <c r="K126" i="15"/>
  <c r="M125" i="15"/>
  <c r="N125" i="15" s="1"/>
  <c r="P119" i="8"/>
  <c r="P122" i="15"/>
  <c r="P123" i="15"/>
  <c r="Q124" i="15"/>
  <c r="P120" i="8"/>
  <c r="O124" i="15"/>
  <c r="R120" i="8" l="1"/>
  <c r="S120" i="8" s="1"/>
  <c r="R119" i="8"/>
  <c r="S119" i="8" s="1"/>
  <c r="L125" i="15"/>
  <c r="L122" i="8"/>
  <c r="K124" i="8"/>
  <c r="M123" i="8"/>
  <c r="R122" i="15"/>
  <c r="S122" i="15" s="1"/>
  <c r="R123" i="15"/>
  <c r="S123" i="15" s="1"/>
  <c r="M126" i="15"/>
  <c r="N126" i="15" s="1"/>
  <c r="K127" i="15"/>
  <c r="Q121" i="8"/>
  <c r="O121" i="8"/>
  <c r="P124" i="15"/>
  <c r="Q122" i="8"/>
  <c r="O125" i="15"/>
  <c r="Q125" i="15"/>
  <c r="O122" i="8"/>
  <c r="L123" i="8" l="1"/>
  <c r="N123" i="8"/>
  <c r="K125" i="8"/>
  <c r="M124" i="8"/>
  <c r="N124" i="8" s="1"/>
  <c r="R124" i="15"/>
  <c r="S124" i="15" s="1"/>
  <c r="K128" i="15"/>
  <c r="M127" i="15"/>
  <c r="N127" i="15" s="1"/>
  <c r="L126" i="15"/>
  <c r="P122" i="8"/>
  <c r="P121" i="8"/>
  <c r="P125" i="15"/>
  <c r="Q126" i="15"/>
  <c r="R121" i="8" l="1"/>
  <c r="S121" i="8" s="1"/>
  <c r="R122" i="8"/>
  <c r="S122" i="8" s="1"/>
  <c r="L124" i="8"/>
  <c r="K126" i="8"/>
  <c r="M125" i="8"/>
  <c r="R125" i="15"/>
  <c r="S125" i="15" s="1"/>
  <c r="L127" i="15"/>
  <c r="M128" i="15"/>
  <c r="N128" i="15" s="1"/>
  <c r="K129" i="15"/>
  <c r="L128" i="15"/>
  <c r="O123" i="8"/>
  <c r="Q123" i="8"/>
  <c r="O126" i="15"/>
  <c r="O127" i="15"/>
  <c r="Q127" i="15"/>
  <c r="Q124" i="8"/>
  <c r="L125" i="8" l="1"/>
  <c r="N125" i="8"/>
  <c r="K127" i="8"/>
  <c r="M126" i="8"/>
  <c r="N126" i="8" s="1"/>
  <c r="M129" i="15"/>
  <c r="N129" i="15" s="1"/>
  <c r="K130" i="15"/>
  <c r="P126" i="15"/>
  <c r="O124" i="8"/>
  <c r="O128" i="15"/>
  <c r="Q128" i="15"/>
  <c r="P123" i="8"/>
  <c r="P127" i="15"/>
  <c r="R123" i="8" l="1"/>
  <c r="S123" i="8" s="1"/>
  <c r="R126" i="15"/>
  <c r="S126" i="15" s="1"/>
  <c r="L129" i="15"/>
  <c r="L126" i="8"/>
  <c r="K128" i="8"/>
  <c r="M127" i="8"/>
  <c r="R127" i="15"/>
  <c r="S127" i="15" s="1"/>
  <c r="M130" i="15"/>
  <c r="N130" i="15" s="1"/>
  <c r="K131" i="15"/>
  <c r="O125" i="8"/>
  <c r="P124" i="8"/>
  <c r="O129" i="15"/>
  <c r="Q125" i="8"/>
  <c r="P128" i="15"/>
  <c r="Q129" i="15"/>
  <c r="Q126" i="8"/>
  <c r="R124" i="8" l="1"/>
  <c r="S124" i="8" s="1"/>
  <c r="L127" i="8"/>
  <c r="N127" i="8"/>
  <c r="K129" i="8"/>
  <c r="M128" i="8"/>
  <c r="N128" i="8" s="1"/>
  <c r="L128" i="8"/>
  <c r="R128" i="15"/>
  <c r="S128" i="15" s="1"/>
  <c r="L130" i="15"/>
  <c r="K132" i="15"/>
  <c r="M131" i="15"/>
  <c r="O126" i="8"/>
  <c r="P129" i="15"/>
  <c r="P125" i="8"/>
  <c r="Q130" i="15"/>
  <c r="R125" i="8" l="1"/>
  <c r="S125" i="8" s="1"/>
  <c r="L131" i="15"/>
  <c r="N131" i="15"/>
  <c r="K130" i="8"/>
  <c r="M129" i="8"/>
  <c r="R129" i="15"/>
  <c r="S129" i="15" s="1"/>
  <c r="M132" i="15"/>
  <c r="N132" i="15" s="1"/>
  <c r="L132" i="15"/>
  <c r="K133" i="15"/>
  <c r="P126" i="8"/>
  <c r="Q128" i="8"/>
  <c r="O130" i="15"/>
  <c r="O127" i="8"/>
  <c r="Q127" i="8"/>
  <c r="O128" i="8"/>
  <c r="O131" i="15"/>
  <c r="R126" i="8" l="1"/>
  <c r="S126" i="8" s="1"/>
  <c r="K131" i="8"/>
  <c r="M130" i="8"/>
  <c r="N130" i="8" s="1"/>
  <c r="L130" i="8"/>
  <c r="L129" i="8"/>
  <c r="N129" i="8"/>
  <c r="K134" i="15"/>
  <c r="M133" i="15"/>
  <c r="N133" i="15" s="1"/>
  <c r="L133" i="15"/>
  <c r="P128" i="8"/>
  <c r="Q132" i="15"/>
  <c r="O132" i="15"/>
  <c r="P130" i="15"/>
  <c r="P127" i="8"/>
  <c r="P131" i="15"/>
  <c r="Q131" i="15"/>
  <c r="R127" i="8" l="1"/>
  <c r="S127" i="8" s="1"/>
  <c r="R128" i="8"/>
  <c r="S128" i="8" s="1"/>
  <c r="K132" i="8"/>
  <c r="M131" i="8"/>
  <c r="R130" i="15"/>
  <c r="S130" i="15" s="1"/>
  <c r="R131" i="15"/>
  <c r="S131" i="15" s="1"/>
  <c r="M134" i="15"/>
  <c r="K135" i="15"/>
  <c r="Q129" i="8"/>
  <c r="O133" i="15"/>
  <c r="O129" i="8"/>
  <c r="O130" i="8"/>
  <c r="Q133" i="15"/>
  <c r="P132" i="15"/>
  <c r="Q130" i="8"/>
  <c r="L131" i="8" l="1"/>
  <c r="N131" i="8"/>
  <c r="L134" i="15"/>
  <c r="N134" i="15"/>
  <c r="K133" i="8"/>
  <c r="M132" i="8"/>
  <c r="N132" i="8" s="1"/>
  <c r="R132" i="15"/>
  <c r="S132" i="15" s="1"/>
  <c r="K136" i="15"/>
  <c r="M135" i="15"/>
  <c r="N135" i="15" s="1"/>
  <c r="P130" i="8"/>
  <c r="P133" i="15"/>
  <c r="P129" i="8"/>
  <c r="Q134" i="15"/>
  <c r="O134" i="15"/>
  <c r="R129" i="8" l="1"/>
  <c r="S129" i="8" s="1"/>
  <c r="R130" i="8"/>
  <c r="S130" i="8" s="1"/>
  <c r="K134" i="8"/>
  <c r="M133" i="8"/>
  <c r="L132" i="8"/>
  <c r="R133" i="15"/>
  <c r="S133" i="15" s="1"/>
  <c r="K137" i="15"/>
  <c r="M136" i="15"/>
  <c r="N136" i="15" s="1"/>
  <c r="L135" i="15"/>
  <c r="Q132" i="8"/>
  <c r="P134" i="15"/>
  <c r="Q131" i="8"/>
  <c r="O131" i="8"/>
  <c r="O132" i="8"/>
  <c r="Q135" i="15"/>
  <c r="L133" i="8" l="1"/>
  <c r="N133" i="8"/>
  <c r="K135" i="8"/>
  <c r="M134" i="8"/>
  <c r="N134" i="8" s="1"/>
  <c r="L136" i="15"/>
  <c r="R134" i="15"/>
  <c r="S134" i="15" s="1"/>
  <c r="K138" i="15"/>
  <c r="M137" i="15"/>
  <c r="N137" i="15" s="1"/>
  <c r="P132" i="8"/>
  <c r="O135" i="15"/>
  <c r="Q136" i="15"/>
  <c r="P131" i="8"/>
  <c r="O136" i="15"/>
  <c r="R131" i="8" l="1"/>
  <c r="S131" i="8" s="1"/>
  <c r="R132" i="8"/>
  <c r="S132" i="8" s="1"/>
  <c r="L134" i="8"/>
  <c r="K136" i="8"/>
  <c r="M135" i="8"/>
  <c r="L137" i="15"/>
  <c r="M138" i="15"/>
  <c r="K139" i="15"/>
  <c r="Q133" i="8"/>
  <c r="O134" i="8"/>
  <c r="P136" i="15"/>
  <c r="O133" i="8"/>
  <c r="P135" i="15"/>
  <c r="Q134" i="8"/>
  <c r="Q137" i="15"/>
  <c r="R135" i="15" l="1"/>
  <c r="S135" i="15" s="1"/>
  <c r="L135" i="8"/>
  <c r="N135" i="8"/>
  <c r="L138" i="15"/>
  <c r="N138" i="15"/>
  <c r="K137" i="8"/>
  <c r="M136" i="8"/>
  <c r="N136" i="8" s="1"/>
  <c r="L136" i="8"/>
  <c r="R136" i="15"/>
  <c r="S136" i="15" s="1"/>
  <c r="K140" i="15"/>
  <c r="M139" i="15"/>
  <c r="N139" i="15" s="1"/>
  <c r="P133" i="8"/>
  <c r="O137" i="15"/>
  <c r="P134" i="8"/>
  <c r="O138" i="15"/>
  <c r="R134" i="8" l="1"/>
  <c r="S134" i="8" s="1"/>
  <c r="R133" i="8"/>
  <c r="S133" i="8" s="1"/>
  <c r="K138" i="8"/>
  <c r="M137" i="8"/>
  <c r="L139" i="15"/>
  <c r="K141" i="15"/>
  <c r="M140" i="15"/>
  <c r="N140" i="15" s="1"/>
  <c r="L140" i="15"/>
  <c r="O136" i="8"/>
  <c r="Q135" i="8"/>
  <c r="P138" i="15"/>
  <c r="Q139" i="15"/>
  <c r="P137" i="15"/>
  <c r="Q136" i="8"/>
  <c r="O135" i="8"/>
  <c r="Q138" i="15"/>
  <c r="R137" i="15" l="1"/>
  <c r="S137" i="15" s="1"/>
  <c r="L137" i="8"/>
  <c r="N137" i="8"/>
  <c r="K139" i="8"/>
  <c r="M138" i="8"/>
  <c r="N138" i="8" s="1"/>
  <c r="R138" i="15"/>
  <c r="S138" i="15" s="1"/>
  <c r="L141" i="15"/>
  <c r="M141" i="15"/>
  <c r="N141" i="15" s="1"/>
  <c r="K142" i="15"/>
  <c r="P135" i="8"/>
  <c r="O139" i="15"/>
  <c r="O140" i="15"/>
  <c r="P136" i="8"/>
  <c r="Q140" i="15"/>
  <c r="R136" i="8" l="1"/>
  <c r="S136" i="8" s="1"/>
  <c r="R135" i="8"/>
  <c r="S135" i="8" s="1"/>
  <c r="L138" i="8"/>
  <c r="K140" i="8"/>
  <c r="M139" i="8"/>
  <c r="M142" i="15"/>
  <c r="N142" i="15" s="1"/>
  <c r="K143" i="15"/>
  <c r="Q137" i="8"/>
  <c r="P139" i="15"/>
  <c r="O141" i="15"/>
  <c r="Q141" i="15"/>
  <c r="O137" i="8"/>
  <c r="P140" i="15"/>
  <c r="Q138" i="8"/>
  <c r="L139" i="8" l="1"/>
  <c r="N139" i="8"/>
  <c r="K141" i="8"/>
  <c r="M140" i="8"/>
  <c r="N140" i="8" s="1"/>
  <c r="L140" i="8"/>
  <c r="R140" i="15"/>
  <c r="S140" i="15" s="1"/>
  <c r="R139" i="15"/>
  <c r="S139" i="15" s="1"/>
  <c r="K144" i="15"/>
  <c r="M143" i="15"/>
  <c r="N143" i="15" s="1"/>
  <c r="L142" i="15"/>
  <c r="P137" i="8"/>
  <c r="P141" i="15"/>
  <c r="Q142" i="15"/>
  <c r="O138" i="8"/>
  <c r="R137" i="8" l="1"/>
  <c r="S137" i="8" s="1"/>
  <c r="L143" i="15"/>
  <c r="K142" i="8"/>
  <c r="M141" i="8"/>
  <c r="R141" i="15"/>
  <c r="S141" i="15" s="1"/>
  <c r="M144" i="15"/>
  <c r="N144" i="15" s="1"/>
  <c r="K145" i="15"/>
  <c r="P138" i="8"/>
  <c r="Q140" i="8"/>
  <c r="Q139" i="8"/>
  <c r="O140" i="8"/>
  <c r="O139" i="8"/>
  <c r="O142" i="15"/>
  <c r="O143" i="15"/>
  <c r="Q143" i="15"/>
  <c r="R138" i="8" l="1"/>
  <c r="S138" i="8" s="1"/>
  <c r="K143" i="8"/>
  <c r="M142" i="8"/>
  <c r="N142" i="8" s="1"/>
  <c r="L144" i="15"/>
  <c r="L141" i="8"/>
  <c r="N141" i="8"/>
  <c r="M145" i="15"/>
  <c r="N145" i="15" s="1"/>
  <c r="P139" i="8"/>
  <c r="P142" i="15"/>
  <c r="P140" i="8"/>
  <c r="P143" i="15"/>
  <c r="Q144" i="15"/>
  <c r="O144" i="15"/>
  <c r="R140" i="8" l="1"/>
  <c r="S140" i="8" s="1"/>
  <c r="R139" i="8"/>
  <c r="S139" i="8" s="1"/>
  <c r="L145" i="15"/>
  <c r="K144" i="8"/>
  <c r="M143" i="8"/>
  <c r="L142" i="8"/>
  <c r="R142" i="15"/>
  <c r="S142" i="15" s="1"/>
  <c r="R143" i="15"/>
  <c r="S143" i="15" s="1"/>
  <c r="O141" i="8"/>
  <c r="Q145" i="15"/>
  <c r="Q141" i="8"/>
  <c r="P144" i="15"/>
  <c r="Q142" i="8"/>
  <c r="O142" i="8"/>
  <c r="O145" i="15"/>
  <c r="K145" i="8" l="1"/>
  <c r="M145" i="8" s="1"/>
  <c r="M144" i="8"/>
  <c r="N144" i="8" s="1"/>
  <c r="L143" i="8"/>
  <c r="N143" i="8"/>
  <c r="R144" i="15"/>
  <c r="S144" i="15" s="1"/>
  <c r="P142" i="8"/>
  <c r="P145" i="15"/>
  <c r="P141" i="8"/>
  <c r="R141" i="8" l="1"/>
  <c r="S141" i="8" s="1"/>
  <c r="R142" i="8"/>
  <c r="S142" i="8" s="1"/>
  <c r="L145" i="8"/>
  <c r="N145" i="8"/>
  <c r="L144" i="8"/>
  <c r="R145" i="15"/>
  <c r="S145" i="15" s="1"/>
  <c r="O144" i="8"/>
  <c r="Q143" i="8"/>
  <c r="O143" i="8"/>
  <c r="Q144" i="8"/>
  <c r="G4" i="15" l="1"/>
  <c r="G7" i="15"/>
  <c r="G6" i="15"/>
  <c r="G5" i="15"/>
  <c r="G8" i="15"/>
  <c r="G3" i="15"/>
  <c r="I1" i="15"/>
  <c r="G9" i="15"/>
  <c r="G10" i="15"/>
  <c r="G11" i="15"/>
  <c r="G13" i="15"/>
  <c r="G12" i="15"/>
  <c r="G15" i="15"/>
  <c r="G14" i="15"/>
  <c r="G17" i="15"/>
  <c r="G16" i="15"/>
  <c r="G18" i="15"/>
  <c r="G19" i="15"/>
  <c r="G21" i="15"/>
  <c r="G20" i="15"/>
  <c r="G22" i="15"/>
  <c r="P144" i="8"/>
  <c r="O145" i="8"/>
  <c r="P143" i="8"/>
  <c r="Q145" i="8"/>
  <c r="R143" i="8" l="1"/>
  <c r="S143" i="8" s="1"/>
  <c r="R144" i="8"/>
  <c r="S144" i="8" s="1"/>
  <c r="H20" i="15"/>
  <c r="B24" i="15" s="1"/>
  <c r="A24" i="15"/>
  <c r="H12" i="15"/>
  <c r="B16" i="15" s="1"/>
  <c r="A16" i="15"/>
  <c r="H5" i="15"/>
  <c r="B9" i="15" s="1"/>
  <c r="A9" i="15"/>
  <c r="H17" i="15"/>
  <c r="B21" i="15" s="1"/>
  <c r="A21" i="15"/>
  <c r="H13" i="15"/>
  <c r="B17" i="15" s="1"/>
  <c r="A17" i="15"/>
  <c r="H6" i="15"/>
  <c r="B10" i="15" s="1"/>
  <c r="A10" i="15"/>
  <c r="H19" i="15"/>
  <c r="B23" i="15" s="1"/>
  <c r="A23" i="15"/>
  <c r="H14" i="15"/>
  <c r="B18" i="15" s="1"/>
  <c r="A18" i="15"/>
  <c r="H11" i="15"/>
  <c r="B15" i="15" s="1"/>
  <c r="A15" i="15"/>
  <c r="A7" i="15"/>
  <c r="H3" i="15"/>
  <c r="B7" i="15" s="1"/>
  <c r="H7" i="15"/>
  <c r="B11" i="15" s="1"/>
  <c r="A11" i="15"/>
  <c r="H16" i="15"/>
  <c r="B20" i="15" s="1"/>
  <c r="A20" i="15"/>
  <c r="H9" i="15"/>
  <c r="B13" i="15" s="1"/>
  <c r="A13" i="15"/>
  <c r="H21" i="15"/>
  <c r="B25" i="15" s="1"/>
  <c r="A25" i="15"/>
  <c r="H22" i="15"/>
  <c r="B26" i="15" s="1"/>
  <c r="A26" i="15"/>
  <c r="H18" i="15"/>
  <c r="B22" i="15" s="1"/>
  <c r="A22" i="15"/>
  <c r="H15" i="15"/>
  <c r="B19" i="15" s="1"/>
  <c r="A19" i="15"/>
  <c r="H10" i="15"/>
  <c r="B14" i="15" s="1"/>
  <c r="A14" i="15"/>
  <c r="H8" i="15"/>
  <c r="B12" i="15" s="1"/>
  <c r="A12" i="15"/>
  <c r="H4" i="15"/>
  <c r="B8" i="15" s="1"/>
  <c r="A8" i="15"/>
  <c r="P145" i="8"/>
  <c r="R145" i="8" l="1"/>
  <c r="S145" i="8" s="1"/>
  <c r="G12" i="8" l="1"/>
  <c r="G6" i="8"/>
  <c r="G20" i="8"/>
  <c r="G15" i="8"/>
  <c r="G14" i="8"/>
  <c r="I1" i="8"/>
  <c r="G22" i="8"/>
  <c r="G13" i="8"/>
  <c r="G16" i="8"/>
  <c r="G11" i="8"/>
  <c r="G18" i="8"/>
  <c r="G19" i="8"/>
  <c r="G10" i="8"/>
  <c r="G21" i="8"/>
  <c r="G5" i="8"/>
  <c r="G4" i="8"/>
  <c r="G8" i="8"/>
  <c r="G17" i="8"/>
  <c r="G3" i="8"/>
  <c r="G9" i="8"/>
  <c r="G7" i="8"/>
  <c r="H9" i="8" l="1"/>
  <c r="B13" i="8" s="1"/>
  <c r="A13" i="8"/>
  <c r="A8" i="8"/>
  <c r="H4" i="8"/>
  <c r="B8" i="8" s="1"/>
  <c r="A23" i="8"/>
  <c r="H19" i="8"/>
  <c r="B23" i="8" s="1"/>
  <c r="H13" i="8"/>
  <c r="B17" i="8" s="1"/>
  <c r="A17" i="8"/>
  <c r="H15" i="8"/>
  <c r="B19" i="8" s="1"/>
  <c r="A19" i="8"/>
  <c r="A7" i="8"/>
  <c r="H3" i="8"/>
  <c r="B7" i="8" s="1"/>
  <c r="A9" i="8"/>
  <c r="H5" i="8"/>
  <c r="B9" i="8" s="1"/>
  <c r="A22" i="8"/>
  <c r="H18" i="8"/>
  <c r="B22" i="8" s="1"/>
  <c r="A26" i="8"/>
  <c r="H22" i="8"/>
  <c r="B26" i="8" s="1"/>
  <c r="H20" i="8"/>
  <c r="B24" i="8" s="1"/>
  <c r="A24" i="8"/>
  <c r="H7" i="8"/>
  <c r="B11" i="8" s="1"/>
  <c r="A11" i="8"/>
  <c r="H17" i="8"/>
  <c r="B21" i="8" s="1"/>
  <c r="A21" i="8"/>
  <c r="A25" i="8"/>
  <c r="H21" i="8"/>
  <c r="B25" i="8" s="1"/>
  <c r="A15" i="8"/>
  <c r="H11" i="8"/>
  <c r="B15" i="8" s="1"/>
  <c r="A10" i="8"/>
  <c r="H6" i="8"/>
  <c r="B10" i="8" s="1"/>
  <c r="A12" i="8"/>
  <c r="H8" i="8"/>
  <c r="B12" i="8" s="1"/>
  <c r="H10" i="8"/>
  <c r="B14" i="8" s="1"/>
  <c r="A14" i="8"/>
  <c r="H16" i="8"/>
  <c r="B20" i="8" s="1"/>
  <c r="A20" i="8"/>
  <c r="A18" i="8"/>
  <c r="H14" i="8"/>
  <c r="B18" i="8" s="1"/>
  <c r="A16" i="8"/>
  <c r="H12" i="8"/>
  <c r="B16" i="8" s="1"/>
</calcChain>
</file>

<file path=xl/sharedStrings.xml><?xml version="1.0" encoding="utf-8"?>
<sst xmlns="http://schemas.openxmlformats.org/spreadsheetml/2006/main" count="205" uniqueCount="109">
  <si>
    <t>;C;TFMT</t>
  </si>
  <si>
    <t>TM</t>
  </si>
  <si>
    <t>Ville</t>
  </si>
  <si>
    <t>Produit</t>
  </si>
  <si>
    <t>Synth</t>
  </si>
  <si>
    <t>¤¤NbEmployes;B;C=I</t>
  </si>
  <si>
    <t>SynthGTMOGETSHEETNAME</t>
  </si>
  <si>
    <t>Responsable</t>
  </si>
  <si>
    <t>¤¤Responsable;B;C=S</t>
  </si>
  <si>
    <t>;TFMT</t>
  </si>
  <si>
    <t>;B;C=I</t>
  </si>
  <si>
    <t>B4</t>
  </si>
  <si>
    <t>B5</t>
  </si>
  <si>
    <t>;TFMT;E</t>
  </si>
  <si>
    <t>C</t>
  </si>
  <si>
    <t>B</t>
  </si>
  <si>
    <t>NbMax Items diffts</t>
  </si>
  <si>
    <t>Réf Décompte lignes motif</t>
  </si>
  <si>
    <t>F1</t>
  </si>
  <si>
    <t>Exemples simples de GT.MS</t>
  </si>
  <si>
    <t>Exemples de sommation sur motifs</t>
  </si>
  <si>
    <t>Produits nbval</t>
  </si>
  <si>
    <t>Nb produits somme</t>
  </si>
  <si>
    <t>Nb produits max</t>
  </si>
  <si>
    <t>Nb produits min</t>
  </si>
  <si>
    <t>Nb produits nb</t>
  </si>
  <si>
    <t>Nb produits nbval</t>
  </si>
  <si>
    <t>Nb produits moyenne</t>
  </si>
  <si>
    <t>Nb produits</t>
  </si>
  <si>
    <t>Lst_Produit_Villes_GTMS1</t>
  </si>
  <si>
    <t>Departement</t>
  </si>
  <si>
    <t>;B;TFMT</t>
  </si>
  <si>
    <t>;E;TFMT</t>
  </si>
  <si>
    <t>|</t>
  </si>
  <si>
    <t>Index</t>
  </si>
  <si>
    <t>Lst_Produit_Villes_GTMS3</t>
  </si>
  <si>
    <t>GT MO Item Num</t>
  </si>
  <si>
    <t>Table of contents example</t>
  </si>
  <si>
    <t>Country</t>
  </si>
  <si>
    <t>Hyperlink</t>
  </si>
  <si>
    <t>The pattern is fed by the same items as the multi-tab, ideally in the same order as these</t>
  </si>
  <si>
    <t>A hyperlink in the pattern points to the multi-tab page</t>
  </si>
  <si>
    <t>No. of products sum</t>
  </si>
  <si>
    <t>No. of products max</t>
  </si>
  <si>
    <t>No. of products min</t>
  </si>
  <si>
    <t>No. of products no.</t>
  </si>
  <si>
    <t>No. of products counta</t>
  </si>
  <si>
    <t>No. of products average</t>
  </si>
  <si>
    <t>GT.MS simple examples</t>
  </si>
  <si>
    <t>Examples of pattern summation</t>
  </si>
  <si>
    <t>Lst_Product_Countries</t>
  </si>
  <si>
    <t>Product</t>
  </si>
  <si>
    <t>Item no. in the multi-tab</t>
  </si>
  <si>
    <t>Multi-tab item (pay attention to numerical or date items)</t>
  </si>
  <si>
    <t>Lst_Product_Countries_GTMS2</t>
  </si>
  <si>
    <t>CountryValGTMS</t>
  </si>
  <si>
    <t>The GT.MS function allows summations to be made on all the tabs of the multi-tab</t>
  </si>
  <si>
    <t>using the GTMS.Sum and GTMS.Concatenate functions with an SI function that tests the tab, we can retrieve the values for a tab</t>
  </si>
  <si>
    <t>Unlike using GTMOGetsheetname, the INDIRECT function is not used</t>
  </si>
  <si>
    <t>Improved performance may be observed in some cases</t>
  </si>
  <si>
    <t>Products No.</t>
  </si>
  <si>
    <t>Manager</t>
  </si>
  <si>
    <t>Products No. val</t>
  </si>
  <si>
    <t>Manager val</t>
  </si>
  <si>
    <t>NbEmployees</t>
  </si>
  <si>
    <t>The GTMOGETSHEETNAME function returns the values of a given cell</t>
  </si>
  <si>
    <t>Values (numeric or not) entered for each tab can be retrieved</t>
  </si>
  <si>
    <t>The INDIRECT (volatile) function is required if GTMOGETSHEETNAME is used.</t>
  </si>
  <si>
    <t>The GTMOGETSHEETNAME function should only be used in cases of reduced volume.</t>
  </si>
  <si>
    <t>Department</t>
  </si>
  <si>
    <t xml:space="preserve"> Total Number</t>
  </si>
  <si>
    <t>Number</t>
  </si>
  <si>
    <t>Managers</t>
  </si>
  <si>
    <t>Produit_for_DepartmentMT_Pattern</t>
  </si>
  <si>
    <t>seller</t>
  </si>
  <si>
    <t>Single seller</t>
  </si>
  <si>
    <t>Reference list of products</t>
  </si>
  <si>
    <t>MT</t>
  </si>
  <si>
    <t>¤¤Country;C;TFMT</t>
  </si>
  <si>
    <t>Free_product</t>
  </si>
  <si>
    <t>Free Products concat</t>
  </si>
  <si>
    <t>¤¤CountryMT;C;TFMT</t>
  </si>
  <si>
    <t>¤¤NbEmployees;B;C=I</t>
  </si>
  <si>
    <t>¤¤Manager;B;C=S</t>
  </si>
  <si>
    <t>Sellers</t>
  </si>
  <si>
    <t>Nb Products</t>
  </si>
  <si>
    <t>NbProducts</t>
  </si>
  <si>
    <t>Concatenated sellers</t>
  </si>
  <si>
    <t>Nb_sellers</t>
  </si>
  <si>
    <t>CAUTION: The example of this tab is for information purposes only. 
It shows the feasibility of extracting list of single items on patterns in multi-tabs in case the key items of the pattern are not known in advance.The calculations present in this tab will become very expensive as soon as the volume increases. 
Use similar techniques only if you are sure you will not have performance problems</t>
  </si>
  <si>
    <t>CAUTION: the example of this tab is provided for information purposes only
It shows the feasibility of extracting list of single items on patterns in multi-tabs in case the key items of the pattern are not known in advance.
The calculations present in this tab may become a little more expensive if the volume increases strongly</t>
  </si>
  <si>
    <t>Example of GTSGMT used indirectly to aggregate data for a pattern</t>
  </si>
  <si>
    <t>List of unique products</t>
  </si>
  <si>
    <t>Max number of multi-tab items</t>
  </si>
  <si>
    <t>Max number of items in each pattern</t>
  </si>
  <si>
    <t>Free product sorted</t>
  </si>
  <si>
    <t>Match of the product of this line in the ref list</t>
  </si>
  <si>
    <t>List to extract items from the patterns in the multi-tab</t>
  </si>
  <si>
    <t>general index</t>
  </si>
  <si>
    <t>Item MT Index</t>
  </si>
  <si>
    <t xml:space="preserve"> Item pattern index</t>
  </si>
  <si>
    <t>Item pattern index</t>
  </si>
  <si>
    <t>Sheet name</t>
  </si>
  <si>
    <t>Free product reference</t>
  </si>
  <si>
    <t>Free product (do not enter a potential product name in this cell, otherwise there will be a problem in the count)</t>
  </si>
  <si>
    <t>Free product first seen</t>
  </si>
  <si>
    <t>Free product first seen</t>
  </si>
  <si>
    <t>Free Product Sort Index</t>
  </si>
  <si>
    <t>Free Product Sort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</si>
</sst>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4"/>
      <name val="Calibri"/>
      <family val="2"/>
      <scheme val="minor"/>
    </font>
    <font>
      <i/>
      <sz val="11"/>
      <color theme="1"/>
      <name val="Calibri"/>
      <family val="2"/>
      <scheme val="minor"/>
    </font>
    <font>
      <b/>
      <u/>
      <sz val="11"/>
      <color theme="4"/>
      <name val="Calibri"/>
      <family val="2"/>
      <scheme val="minor"/>
    </font>
    <font>
      <sz val="11"/>
      <color rgb="FFFF0000"/>
      <name val="Calibri"/>
      <family val="2"/>
      <scheme val="minor"/>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2" borderId="0" xfId="0" applyFill="1"/>
    <xf numFmtId="0" fontId="0" fillId="3" borderId="0" xfId="0" applyFill="1"/>
    <xf numFmtId="0" fontId="1" fillId="0" borderId="0" xfId="0" applyFont="1"/>
    <xf numFmtId="0" fontId="2" fillId="0" borderId="0" xfId="0" applyFont="1"/>
    <xf numFmtId="0" fontId="0" fillId="4" borderId="0" xfId="0" applyFill="1"/>
    <xf numFmtId="0" fontId="0" fillId="0" borderId="0" xfId="0" applyAlignment="1">
      <alignment wrapText="1"/>
    </xf>
    <xf numFmtId="0" fontId="0" fillId="5" borderId="0" xfId="0" applyFill="1"/>
    <xf numFmtId="0" fontId="0" fillId="6" borderId="0" xfId="0" applyFill="1"/>
    <xf numFmtId="0" fontId="0" fillId="7" borderId="0" xfId="0" applyFill="1"/>
    <xf numFmtId="0" fontId="3" fillId="6" borderId="0" xfId="0" applyFont="1" applyFill="1"/>
    <xf numFmtId="0" fontId="0" fillId="0" borderId="0" xfId="0" applyAlignment="1">
      <alignment horizontal="left" wrapText="1"/>
    </xf>
    <xf numFmtId="0" fontId="5"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center"/>
    </xf>
  </cellXfs>
  <cellStyles count="1">
    <cellStyle name="Normal" xfId="0" builtinId="0"/>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E24"/>
  <sheetViews>
    <sheetView workbookViewId="0">
      <selection activeCell="F29" sqref="F29"/>
    </sheetView>
  </sheetViews>
  <sheetFormatPr defaultColWidth="11.5546875" defaultRowHeight="14.4" x14ac:dyDescent="0.3"/>
  <cols>
    <col min="2" max="2" width="15.44140625" customWidth="1"/>
    <col min="3" max="3" width="19.77734375" customWidth="1"/>
  </cols>
  <sheetData>
    <row r="2" spans="1:5" x14ac:dyDescent="0.3">
      <c r="A2" t="s">
        <v>1</v>
      </c>
    </row>
    <row r="3" spans="1:5" x14ac:dyDescent="0.3">
      <c r="B3" t="s">
        <v>37</v>
      </c>
    </row>
    <row r="4" spans="1:5" x14ac:dyDescent="0.3">
      <c r="E4" t="s">
        <v>40</v>
      </c>
    </row>
    <row r="5" spans="1:5" x14ac:dyDescent="0.3">
      <c r="A5" t="e">
        <f ca="1">gtmotif("TableHyperliens",B6:C6,"H")</f>
        <v>#NAME?</v>
      </c>
      <c r="B5" s="4" t="s">
        <v>38</v>
      </c>
      <c r="C5" s="4" t="s">
        <v>39</v>
      </c>
      <c r="E5" t="s">
        <v>41</v>
      </c>
    </row>
    <row r="6" spans="1:5" x14ac:dyDescent="0.3">
      <c r="B6" s="2" t="str">
        <f>"¤¤"&amp;B5&amp;B24</f>
        <v>¤¤Country;C;TFMT</v>
      </c>
      <c r="C6" s="3" t="e">
        <f ca="1">gthyperlien(C5,"Aller à "&amp;B6,"qstp://"""&amp;B6&amp;""".OngletMO")</f>
        <v>#NAME?</v>
      </c>
    </row>
    <row r="24" spans="2:3" x14ac:dyDescent="0.3">
      <c r="B24" s="1" t="s">
        <v>0</v>
      </c>
      <c r="C24" s="1"/>
    </row>
  </sheetData>
  <pageMargins left="0.7" right="0.7" top="0.75" bottom="0.75" header="0.3" footer="0.3"/>
  <pageSetup paperSize="9" orientation="portrait" horizontalDpi="12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5"/>
  <dimension ref="A2:E35"/>
  <sheetViews>
    <sheetView workbookViewId="0">
      <selection activeCell="B2" sqref="B2"/>
    </sheetView>
  </sheetViews>
  <sheetFormatPr defaultColWidth="11.5546875" defaultRowHeight="14.4" x14ac:dyDescent="0.3"/>
  <cols>
    <col min="1" max="1" width="15.77734375" customWidth="1"/>
    <col min="2" max="2" width="20" customWidth="1"/>
    <col min="3" max="3" width="14.77734375" customWidth="1"/>
  </cols>
  <sheetData>
    <row r="2" spans="1:5" x14ac:dyDescent="0.3">
      <c r="B2" s="2" t="s">
        <v>78</v>
      </c>
      <c r="C2" t="e">
        <f ca="1">gtmoaxisval()</f>
        <v>#NAME?</v>
      </c>
    </row>
    <row r="3" spans="1:5" x14ac:dyDescent="0.3">
      <c r="E3" t="s">
        <v>80</v>
      </c>
    </row>
    <row r="4" spans="1:5" x14ac:dyDescent="0.3">
      <c r="A4" t="s">
        <v>64</v>
      </c>
      <c r="B4" s="1" t="s">
        <v>5</v>
      </c>
      <c r="E4" t="e">
        <f ca="1">INDEX($E$9:$E$10,ROWS($E$9:$E$10)-1)</f>
        <v>#NAME?</v>
      </c>
    </row>
    <row r="5" spans="1:5" x14ac:dyDescent="0.3">
      <c r="A5" t="s">
        <v>61</v>
      </c>
      <c r="B5" s="1" t="s">
        <v>8</v>
      </c>
    </row>
    <row r="7" spans="1:5" x14ac:dyDescent="0.3">
      <c r="A7" t="e">
        <f ca="1">gtmotif("Produit_MO",A9:D9,"ALL",gtcle("Produit en doublon","Produit invalide",A9))</f>
        <v>#NAME?</v>
      </c>
    </row>
    <row r="8" spans="1:5" x14ac:dyDescent="0.3">
      <c r="A8" t="s">
        <v>51</v>
      </c>
      <c r="B8" t="s">
        <v>71</v>
      </c>
      <c r="C8" t="s">
        <v>79</v>
      </c>
    </row>
    <row r="9" spans="1:5" x14ac:dyDescent="0.3">
      <c r="A9" s="1" t="e">
        <f ca="1">gtliste(A8&amp;$A$1&amp;A35,RefProducts!$B$3:$B$4)</f>
        <v>#NAME?</v>
      </c>
      <c r="B9" s="1" t="str">
        <f>"¤¤"&amp;B8&amp;$A$1&amp;B35</f>
        <v>¤¤Number;B;C=I</v>
      </c>
      <c r="C9" s="1" t="e">
        <f ca="1">gtliste(C8&amp;$A$1&amp;C35,RefProducts!$B$3:$B$4)</f>
        <v>#NAME?</v>
      </c>
      <c r="D9" t="e">
        <f ca="1">C9&amp;' GTMS 1 synthesis'!$D$1</f>
        <v>#NAME?</v>
      </c>
      <c r="E9" t="e">
        <f ca="1">D9&amp;IFERROR(INDEX($D$9:$D$10,ROW()-ROW($E$8)-1),"")</f>
        <v>#NAME?</v>
      </c>
    </row>
    <row r="35" spans="1:3" x14ac:dyDescent="0.3">
      <c r="A35" s="5" t="s">
        <v>9</v>
      </c>
      <c r="B35" s="5" t="s">
        <v>10</v>
      </c>
      <c r="C35" s="5" t="s">
        <v>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dimension ref="A1:F40"/>
  <sheetViews>
    <sheetView workbookViewId="0">
      <selection activeCell="C26" sqref="C26"/>
    </sheetView>
  </sheetViews>
  <sheetFormatPr defaultColWidth="11.5546875" defaultRowHeight="14.4" x14ac:dyDescent="0.3"/>
  <cols>
    <col min="1" max="1" width="15.77734375" customWidth="1"/>
    <col min="2" max="2" width="20" customWidth="1"/>
    <col min="3" max="3" width="14.77734375" customWidth="1"/>
  </cols>
  <sheetData>
    <row r="1" spans="1:6" x14ac:dyDescent="0.3">
      <c r="A1" t="s">
        <v>77</v>
      </c>
      <c r="F1" t="s">
        <v>36</v>
      </c>
    </row>
    <row r="2" spans="1:6" x14ac:dyDescent="0.3">
      <c r="B2" s="2" t="s">
        <v>81</v>
      </c>
      <c r="C2" t="e">
        <f ca="1">gtmoaxisval()</f>
        <v>#NAME?</v>
      </c>
      <c r="F2" t="e">
        <f ca="1">GTMOITEMNUM()</f>
        <v>#NAME?</v>
      </c>
    </row>
    <row r="3" spans="1:6" x14ac:dyDescent="0.3">
      <c r="F3" t="s">
        <v>87</v>
      </c>
    </row>
    <row r="4" spans="1:6" x14ac:dyDescent="0.3">
      <c r="A4" t="s">
        <v>64</v>
      </c>
      <c r="B4" s="1" t="s">
        <v>82</v>
      </c>
      <c r="F4" t="str">
        <f>INDEX($E$9:$E$10,ROWS($E$9:$E$10)-1)</f>
        <v>¤¤Sellers;B;TFMT</v>
      </c>
    </row>
    <row r="5" spans="1:6" x14ac:dyDescent="0.3">
      <c r="A5" t="s">
        <v>61</v>
      </c>
      <c r="B5" s="1" t="s">
        <v>83</v>
      </c>
    </row>
    <row r="7" spans="1:6" x14ac:dyDescent="0.3">
      <c r="A7" t="e">
        <f ca="1">gtmotif("MO2_Vendeurs",A9:E9,"ALL")</f>
        <v>#NAME?</v>
      </c>
      <c r="C7" t="s">
        <v>85</v>
      </c>
    </row>
    <row r="8" spans="1:6" x14ac:dyDescent="0.3">
      <c r="A8" t="s">
        <v>84</v>
      </c>
      <c r="B8" t="s">
        <v>30</v>
      </c>
      <c r="C8" t="s">
        <v>86</v>
      </c>
    </row>
    <row r="9" spans="1:6" x14ac:dyDescent="0.3">
      <c r="A9" s="1" t="str">
        <f>"¤¤"&amp;A8&amp;A35</f>
        <v>¤¤Sellers;B;TFMT</v>
      </c>
      <c r="B9" s="1" t="e">
        <f ca="1">gtliste(B8&amp;B35,TabMT2_2!$A$9:$A$10)</f>
        <v>#NAME?</v>
      </c>
      <c r="C9" s="1" t="str">
        <f>"¤¤"&amp;C8&amp;C35</f>
        <v>¤¤NbProducts;B;C=I</v>
      </c>
      <c r="D9" t="str">
        <f>A9&amp;' GTMS 1 synthesis'!$D$1</f>
        <v>¤¤Sellers;B;TFMT</v>
      </c>
      <c r="E9" t="str">
        <f>IFERROR(INDEX($E$8:$E$10,ROW()-ROW($E$8)),"")&amp;D9</f>
        <v>¤¤Sellers;B;TFMT</v>
      </c>
    </row>
    <row r="12" spans="1:6" x14ac:dyDescent="0.3">
      <c r="A12" t="e">
        <f ca="1">gtmotif("MO2_Produits1",A14:E14,"ALL",gtcle("Produit en doublon","Produit invalide",A14))</f>
        <v>#NAME?</v>
      </c>
    </row>
    <row r="13" spans="1:6" x14ac:dyDescent="0.3">
      <c r="A13" t="s">
        <v>51</v>
      </c>
      <c r="B13" t="s">
        <v>71</v>
      </c>
      <c r="C13" t="s">
        <v>79</v>
      </c>
    </row>
    <row r="14" spans="1:6" x14ac:dyDescent="0.3">
      <c r="A14" s="1" t="e">
        <f ca="1">gtliste(A13&amp;A40,RefProducts!$B$3:$B$4)</f>
        <v>#NAME?</v>
      </c>
      <c r="B14" s="1" t="str">
        <f>"¤¤"&amp;B13&amp;B40</f>
        <v>¤¤Number;B;C=I</v>
      </c>
      <c r="C14" s="1" t="e">
        <f ca="1">gtliste(C13&amp;C40,RefProducts!$B$3:$B$4)</f>
        <v>#NAME?</v>
      </c>
    </row>
    <row r="35" spans="1:3" x14ac:dyDescent="0.3">
      <c r="A35" s="5" t="s">
        <v>31</v>
      </c>
      <c r="B35" s="5" t="s">
        <v>32</v>
      </c>
      <c r="C35" s="5" t="s">
        <v>10</v>
      </c>
    </row>
    <row r="40" spans="1:3" x14ac:dyDescent="0.3">
      <c r="A40" s="5" t="s">
        <v>9</v>
      </c>
      <c r="B40" s="5" t="s">
        <v>10</v>
      </c>
      <c r="C40" s="5" t="s">
        <v>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3"/>
  <dimension ref="A1:C39"/>
  <sheetViews>
    <sheetView workbookViewId="0">
      <selection activeCell="F34" sqref="F34"/>
    </sheetView>
  </sheetViews>
  <sheetFormatPr defaultColWidth="11.5546875" defaultRowHeight="14.4" x14ac:dyDescent="0.3"/>
  <cols>
    <col min="1" max="1" width="15.77734375" customWidth="1"/>
    <col min="2" max="2" width="20" customWidth="1"/>
    <col min="3" max="3" width="19.6640625" customWidth="1"/>
  </cols>
  <sheetData>
    <row r="1" spans="1:3" x14ac:dyDescent="0.3">
      <c r="A1" t="s">
        <v>77</v>
      </c>
    </row>
    <row r="2" spans="1:3" x14ac:dyDescent="0.3">
      <c r="B2" s="2" t="str">
        <f>TabMT2_1!B2</f>
        <v>¤¤CountryMT;C;TFMT</v>
      </c>
    </row>
    <row r="4" spans="1:3" x14ac:dyDescent="0.3">
      <c r="A4" t="s">
        <v>28</v>
      </c>
      <c r="B4" s="1" t="str">
        <f>TabMT2_1!B4</f>
        <v>¤¤NbEmployees;B;C=I</v>
      </c>
    </row>
    <row r="5" spans="1:3" x14ac:dyDescent="0.3">
      <c r="A5" t="s">
        <v>7</v>
      </c>
      <c r="B5" s="1" t="str">
        <f>TabMT2_1!B5</f>
        <v>¤¤Manager;B;C=S</v>
      </c>
    </row>
    <row r="7" spans="1:3" x14ac:dyDescent="0.3">
      <c r="A7" t="e">
        <f ca="1">gtmotif("MO2_"&amp;A8,A9:C9,"ALL")</f>
        <v>#NAME?</v>
      </c>
    </row>
    <row r="8" spans="1:3" x14ac:dyDescent="0.3">
      <c r="A8" t="s">
        <v>69</v>
      </c>
      <c r="B8" t="s">
        <v>71</v>
      </c>
      <c r="C8" t="s">
        <v>88</v>
      </c>
    </row>
    <row r="9" spans="1:3" x14ac:dyDescent="0.3">
      <c r="A9" s="1" t="str">
        <f>"¤¤"&amp;A8&amp;A35</f>
        <v>¤¤Department</v>
      </c>
      <c r="B9" s="1" t="str">
        <f>"¤¤"&amp;B8&amp;B35</f>
        <v>¤¤Number</v>
      </c>
      <c r="C9" s="1" t="str">
        <f>"¤¤"&amp;C8&amp;C35</f>
        <v>¤¤Nb_sellers</v>
      </c>
    </row>
    <row r="11" spans="1:3" x14ac:dyDescent="0.3">
      <c r="A11" t="e">
        <f ca="1">gtmotif("MO2_Produits2",A13:C13,"ALL",gtcle("Produit en doublon","Produit invalide",A13))</f>
        <v>#NAME?</v>
      </c>
    </row>
    <row r="12" spans="1:3" x14ac:dyDescent="0.3">
      <c r="A12" t="s">
        <v>51</v>
      </c>
      <c r="B12" t="s">
        <v>71</v>
      </c>
      <c r="C12" t="s">
        <v>79</v>
      </c>
    </row>
    <row r="13" spans="1:3" x14ac:dyDescent="0.3">
      <c r="A13" s="1" t="e">
        <f ca="1">gtliste(A12&amp;A39,RefProducts!$B$3:$B$4)</f>
        <v>#NAME?</v>
      </c>
      <c r="B13" s="1" t="str">
        <f>"¤¤"&amp;B12&amp;B39</f>
        <v>¤¤Number;B;C=I</v>
      </c>
      <c r="C13" s="1" t="e">
        <f ca="1">gtliste(C12&amp;C39,RefProducts!$B$3:$B$4)</f>
        <v>#NAME?</v>
      </c>
    </row>
    <row r="39" spans="1:3" x14ac:dyDescent="0.3">
      <c r="A39" s="5" t="s">
        <v>9</v>
      </c>
      <c r="B39" s="5" t="s">
        <v>10</v>
      </c>
      <c r="C39" s="5" t="s">
        <v>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4"/>
  <dimension ref="A1:B3"/>
  <sheetViews>
    <sheetView workbookViewId="0">
      <selection activeCell="B8" sqref="B8"/>
    </sheetView>
  </sheetViews>
  <sheetFormatPr defaultColWidth="11.5546875" defaultRowHeight="14.4" x14ac:dyDescent="0.3"/>
  <cols>
    <col min="2" max="2" width="21.44140625" customWidth="1"/>
  </cols>
  <sheetData>
    <row r="1" spans="1:2" x14ac:dyDescent="0.3">
      <c r="B1" t="s">
        <v>76</v>
      </c>
    </row>
    <row r="2" spans="1:2" ht="15" customHeight="1" x14ac:dyDescent="0.3">
      <c r="A2" t="e">
        <f ca="1">gtmotif("Motif_"&amp;B2,B3:C3,"NONE")</f>
        <v>#NAME?</v>
      </c>
      <c r="B2" t="s">
        <v>51</v>
      </c>
    </row>
    <row r="3" spans="1:2" ht="15" x14ac:dyDescent="0.3">
      <c r="B3" s="7" t="str">
        <f>"¤¤"&amp;B2&amp;";C;TFMT"</f>
        <v>¤¤Product;C;TFMT</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M50"/>
  <sheetViews>
    <sheetView workbookViewId="0">
      <selection activeCell="E13" sqref="E13"/>
    </sheetView>
  </sheetViews>
  <sheetFormatPr defaultColWidth="11.5546875" defaultRowHeight="14.4" x14ac:dyDescent="0.3"/>
  <cols>
    <col min="1" max="1" width="17.77734375" customWidth="1"/>
    <col min="2" max="2" width="13.109375" customWidth="1"/>
    <col min="4" max="4" width="14.109375" customWidth="1"/>
  </cols>
  <sheetData>
    <row r="1" spans="1:13" x14ac:dyDescent="0.3">
      <c r="D1" t="s">
        <v>70</v>
      </c>
    </row>
    <row r="2" spans="1:13" x14ac:dyDescent="0.3">
      <c r="A2" t="s">
        <v>69</v>
      </c>
      <c r="B2" s="1" t="str">
        <f>"¤¤"&amp;A2&amp;"Input;B;TFMT;L=50"</f>
        <v>¤¤DepartmentInput;B;TFMT;L=50</v>
      </c>
      <c r="D2" t="e">
        <f ca="1">gtms.somme(SUMIF(TabMT2_2!$A$9:$A$10,$B$2,TabMT2_2!$B$9:$B$10))</f>
        <v>#NAME?</v>
      </c>
    </row>
    <row r="3" spans="1:13" x14ac:dyDescent="0.3">
      <c r="A3" t="e">
        <f ca="1">gtmotif(A4,A5:E5,"NONE")</f>
        <v>#NAME?</v>
      </c>
    </row>
    <row r="4" spans="1:13" x14ac:dyDescent="0.3">
      <c r="A4" t="s">
        <v>73</v>
      </c>
      <c r="B4" t="s">
        <v>51</v>
      </c>
      <c r="C4" t="s">
        <v>71</v>
      </c>
      <c r="D4" t="s">
        <v>72</v>
      </c>
      <c r="H4" t="s">
        <v>33</v>
      </c>
      <c r="I4" t="e">
        <f ca="1">gtms.concatener(IFERROR(TabMT2_1!$F$4,""))</f>
        <v>#NAME?</v>
      </c>
      <c r="J4" t="s">
        <v>34</v>
      </c>
      <c r="K4" t="s">
        <v>74</v>
      </c>
      <c r="L4" t="s">
        <v>75</v>
      </c>
    </row>
    <row r="5" spans="1:13" x14ac:dyDescent="0.3">
      <c r="B5" t="str">
        <f>"¤¤"&amp;B4&amp;";C;TFMT"</f>
        <v>¤¤Product;C;TFMT</v>
      </c>
      <c r="J5">
        <v>0</v>
      </c>
    </row>
    <row r="6" spans="1:13" x14ac:dyDescent="0.3">
      <c r="I6">
        <v>1</v>
      </c>
      <c r="J6" t="e">
        <f ca="1">SEARCH($H$4,$I$4,J5+1)</f>
        <v>#NAME?</v>
      </c>
      <c r="K6" t="e">
        <f ca="1">IF(J6-J5-1=0,"ÿ",MID($I$4,J5+1,J6-J5-1))</f>
        <v>#NAME?</v>
      </c>
      <c r="L6" t="e">
        <f ca="1">IF(COUNTIF(K$5:K6,K6)=1,K6,"ÿ")</f>
        <v>#NAME?</v>
      </c>
      <c r="M6">
        <f ca="1">COUNTIF($L$6:$L$50,"&lt;="&amp;L6)</f>
        <v>1</v>
      </c>
    </row>
    <row r="7" spans="1:13" x14ac:dyDescent="0.3">
      <c r="I7">
        <f t="shared" ref="I7:I14" si="0">I6+1</f>
        <v>2</v>
      </c>
      <c r="J7" t="e">
        <f t="shared" ref="J7:J50" ca="1" si="1">SEARCH($H$4,$I$4,J6+1)</f>
        <v>#NAME?</v>
      </c>
      <c r="K7" t="e">
        <f t="shared" ref="K7:K50" ca="1" si="2">IF(J7-J6-1=0,"ÿ",MID($I$4,J6+1,J7-J6-1))</f>
        <v>#NAME?</v>
      </c>
      <c r="L7" t="str">
        <f ca="1">IF(COUNTIF(K$5:K7,K7)=1,K7,"ÿ")</f>
        <v>ÿ</v>
      </c>
      <c r="M7">
        <f t="shared" ref="M7:M50" ca="1" si="3">COUNTIF($L$6:$L$50,"&lt;="&amp;L7)</f>
        <v>44</v>
      </c>
    </row>
    <row r="8" spans="1:13" x14ac:dyDescent="0.3">
      <c r="A8" t="s">
        <v>74</v>
      </c>
      <c r="B8" t="s">
        <v>74</v>
      </c>
      <c r="C8" t="s">
        <v>71</v>
      </c>
      <c r="I8">
        <f t="shared" si="0"/>
        <v>3</v>
      </c>
      <c r="J8" t="e">
        <f t="shared" ca="1" si="1"/>
        <v>#NAME?</v>
      </c>
      <c r="K8" t="e">
        <f t="shared" ca="1" si="2"/>
        <v>#NAME?</v>
      </c>
      <c r="L8" t="str">
        <f ca="1">IF(COUNTIF(K$5:K8,K8)=1,K8,"ÿ")</f>
        <v>ÿ</v>
      </c>
      <c r="M8">
        <f t="shared" ca="1" si="3"/>
        <v>44</v>
      </c>
    </row>
    <row r="9" spans="1:13" x14ac:dyDescent="0.3">
      <c r="A9">
        <f>IFERROR(A8+1,1)</f>
        <v>1</v>
      </c>
      <c r="B9" t="str">
        <f ca="1">IFERROR(INDEX($L$6:$L$50,MATCH(A9,$M$6:$M$50,0)),"")</f>
        <v/>
      </c>
      <c r="C9" t="e">
        <f ca="1">gtms.somme(SUMIFS(TabMT2_1!$C$9:$C$10,TabMT2_1!$A$9:$A$10,B9,TabMT2_1!$B$9:$B$10,$B$2))</f>
        <v>#NAME?</v>
      </c>
      <c r="I9">
        <f t="shared" si="0"/>
        <v>4</v>
      </c>
      <c r="J9" t="e">
        <f t="shared" ca="1" si="1"/>
        <v>#NAME?</v>
      </c>
      <c r="K9" t="e">
        <f t="shared" ca="1" si="2"/>
        <v>#NAME?</v>
      </c>
      <c r="L9" t="str">
        <f ca="1">IF(COUNTIF(K$5:K9,K9)=1,K9,"ÿ")</f>
        <v>ÿ</v>
      </c>
      <c r="M9">
        <f t="shared" ca="1" si="3"/>
        <v>44</v>
      </c>
    </row>
    <row r="10" spans="1:13" x14ac:dyDescent="0.3">
      <c r="A10">
        <f t="shared" ref="A10:A32" si="4">IFERROR(A9+1,1)</f>
        <v>2</v>
      </c>
      <c r="B10" t="str">
        <f t="shared" ref="B10:B32" ca="1" si="5">IFERROR(INDEX($L$6:$L$50,MATCH(A10,$M$6:$M$50,0)),"")</f>
        <v/>
      </c>
      <c r="C10" t="e">
        <f ca="1">gtms.somme(SUMIFS(TabMT2_1!$C$9:$C$10,TabMT2_1!$A$9:$A$10,B10,TabMT2_1!$B$9:$B$10,$B$2))</f>
        <v>#NAME?</v>
      </c>
      <c r="I10">
        <f t="shared" si="0"/>
        <v>5</v>
      </c>
      <c r="J10" t="e">
        <f t="shared" ca="1" si="1"/>
        <v>#NAME?</v>
      </c>
      <c r="K10" t="e">
        <f t="shared" ca="1" si="2"/>
        <v>#NAME?</v>
      </c>
      <c r="L10" t="str">
        <f ca="1">IF(COUNTIF(K$5:K10,K10)=1,K10,"ÿ")</f>
        <v>ÿ</v>
      </c>
      <c r="M10">
        <f t="shared" ca="1" si="3"/>
        <v>44</v>
      </c>
    </row>
    <row r="11" spans="1:13" x14ac:dyDescent="0.3">
      <c r="A11">
        <f t="shared" si="4"/>
        <v>3</v>
      </c>
      <c r="B11" t="str">
        <f t="shared" ca="1" si="5"/>
        <v/>
      </c>
      <c r="C11" t="e">
        <f ca="1">gtms.somme(SUMIFS(TabMT2_1!$C$9:$C$10,TabMT2_1!$A$9:$A$10,B11,TabMT2_1!$B$9:$B$10,$B$2))</f>
        <v>#NAME?</v>
      </c>
      <c r="I11">
        <f t="shared" si="0"/>
        <v>6</v>
      </c>
      <c r="J11" t="e">
        <f t="shared" ca="1" si="1"/>
        <v>#NAME?</v>
      </c>
      <c r="K11" t="e">
        <f t="shared" ca="1" si="2"/>
        <v>#NAME?</v>
      </c>
      <c r="L11" t="str">
        <f ca="1">IF(COUNTIF(K$5:K11,K11)=1,K11,"ÿ")</f>
        <v>ÿ</v>
      </c>
      <c r="M11">
        <f t="shared" ca="1" si="3"/>
        <v>44</v>
      </c>
    </row>
    <row r="12" spans="1:13" x14ac:dyDescent="0.3">
      <c r="A12">
        <f t="shared" si="4"/>
        <v>4</v>
      </c>
      <c r="B12" t="str">
        <f t="shared" ca="1" si="5"/>
        <v/>
      </c>
      <c r="C12" t="e">
        <f ca="1">gtms.somme(SUMIFS(TabMT2_1!$C$9:$C$10,TabMT2_1!$A$9:$A$10,B12,TabMT2_1!$B$9:$B$10,$B$2))</f>
        <v>#NAME?</v>
      </c>
      <c r="I12">
        <f t="shared" si="0"/>
        <v>7</v>
      </c>
      <c r="J12" t="e">
        <f t="shared" ca="1" si="1"/>
        <v>#NAME?</v>
      </c>
      <c r="K12" t="e">
        <f t="shared" ca="1" si="2"/>
        <v>#NAME?</v>
      </c>
      <c r="L12" t="str">
        <f ca="1">IF(COUNTIF(K$5:K12,K12)=1,K12,"ÿ")</f>
        <v>ÿ</v>
      </c>
      <c r="M12">
        <f t="shared" ca="1" si="3"/>
        <v>44</v>
      </c>
    </row>
    <row r="13" spans="1:13" x14ac:dyDescent="0.3">
      <c r="A13">
        <f t="shared" si="4"/>
        <v>5</v>
      </c>
      <c r="B13" t="str">
        <f t="shared" ca="1" si="5"/>
        <v/>
      </c>
      <c r="C13" t="e">
        <f ca="1">gtms.somme(SUMIFS(TabMT2_1!$C$9:$C$10,TabMT2_1!$A$9:$A$10,B13,TabMT2_1!$B$9:$B$10,$B$2))</f>
        <v>#NAME?</v>
      </c>
      <c r="I13">
        <f t="shared" si="0"/>
        <v>8</v>
      </c>
      <c r="J13" t="e">
        <f t="shared" ca="1" si="1"/>
        <v>#NAME?</v>
      </c>
      <c r="K13" t="e">
        <f t="shared" ca="1" si="2"/>
        <v>#NAME?</v>
      </c>
      <c r="L13" t="str">
        <f ca="1">IF(COUNTIF(K$5:K13,K13)=1,K13,"ÿ")</f>
        <v>ÿ</v>
      </c>
      <c r="M13">
        <f t="shared" ca="1" si="3"/>
        <v>44</v>
      </c>
    </row>
    <row r="14" spans="1:13" x14ac:dyDescent="0.3">
      <c r="A14">
        <f t="shared" si="4"/>
        <v>6</v>
      </c>
      <c r="B14" t="str">
        <f t="shared" ca="1" si="5"/>
        <v/>
      </c>
      <c r="C14" t="e">
        <f ca="1">gtms.somme(SUMIFS(TabMT2_1!$C$9:$C$10,TabMT2_1!$A$9:$A$10,B14,TabMT2_1!$B$9:$B$10,$B$2))</f>
        <v>#NAME?</v>
      </c>
      <c r="I14">
        <f t="shared" si="0"/>
        <v>9</v>
      </c>
      <c r="J14" t="e">
        <f t="shared" ca="1" si="1"/>
        <v>#NAME?</v>
      </c>
      <c r="K14" t="e">
        <f t="shared" ca="1" si="2"/>
        <v>#NAME?</v>
      </c>
      <c r="L14" t="str">
        <f ca="1">IF(COUNTIF(K$5:K14,K14)=1,K14,"ÿ")</f>
        <v>ÿ</v>
      </c>
      <c r="M14">
        <f t="shared" ca="1" si="3"/>
        <v>44</v>
      </c>
    </row>
    <row r="15" spans="1:13" x14ac:dyDescent="0.3">
      <c r="A15">
        <f t="shared" si="4"/>
        <v>7</v>
      </c>
      <c r="B15" t="str">
        <f t="shared" ca="1" si="5"/>
        <v/>
      </c>
      <c r="C15" t="e">
        <f ca="1">gtms.somme(SUMIFS(TabMT2_1!$C$9:$C$10,TabMT2_1!$A$9:$A$10,B15,TabMT2_1!$B$9:$B$10,$B$2))</f>
        <v>#NAME?</v>
      </c>
      <c r="I15">
        <f t="shared" ref="I15:I50" si="6">I14+1</f>
        <v>10</v>
      </c>
      <c r="J15" t="e">
        <f t="shared" ca="1" si="1"/>
        <v>#NAME?</v>
      </c>
      <c r="K15" t="e">
        <f t="shared" ca="1" si="2"/>
        <v>#NAME?</v>
      </c>
      <c r="L15" t="str">
        <f ca="1">IF(COUNTIF(K$5:K15,K15)=1,K15,"ÿ")</f>
        <v>ÿ</v>
      </c>
      <c r="M15">
        <f t="shared" ca="1" si="3"/>
        <v>44</v>
      </c>
    </row>
    <row r="16" spans="1:13" x14ac:dyDescent="0.3">
      <c r="A16">
        <f t="shared" si="4"/>
        <v>8</v>
      </c>
      <c r="B16" t="str">
        <f t="shared" ca="1" si="5"/>
        <v/>
      </c>
      <c r="C16" t="e">
        <f ca="1">gtms.somme(SUMIFS(TabMT2_1!$C$9:$C$10,TabMT2_1!$A$9:$A$10,B16,TabMT2_1!$B$9:$B$10,$B$2))</f>
        <v>#NAME?</v>
      </c>
      <c r="I16">
        <f t="shared" si="6"/>
        <v>11</v>
      </c>
      <c r="J16" t="e">
        <f t="shared" ca="1" si="1"/>
        <v>#NAME?</v>
      </c>
      <c r="K16" t="e">
        <f t="shared" ca="1" si="2"/>
        <v>#NAME?</v>
      </c>
      <c r="L16" t="str">
        <f ca="1">IF(COUNTIF(K$5:K16,K16)=1,K16,"ÿ")</f>
        <v>ÿ</v>
      </c>
      <c r="M16">
        <f t="shared" ca="1" si="3"/>
        <v>44</v>
      </c>
    </row>
    <row r="17" spans="1:13" x14ac:dyDescent="0.3">
      <c r="A17">
        <f t="shared" si="4"/>
        <v>9</v>
      </c>
      <c r="B17" t="str">
        <f t="shared" ca="1" si="5"/>
        <v/>
      </c>
      <c r="C17" t="e">
        <f ca="1">gtms.somme(SUMIFS(TabMT2_1!$C$9:$C$10,TabMT2_1!$A$9:$A$10,B17,TabMT2_1!$B$9:$B$10,$B$2))</f>
        <v>#NAME?</v>
      </c>
      <c r="I17">
        <f t="shared" si="6"/>
        <v>12</v>
      </c>
      <c r="J17" t="e">
        <f t="shared" ca="1" si="1"/>
        <v>#NAME?</v>
      </c>
      <c r="K17" t="e">
        <f t="shared" ca="1" si="2"/>
        <v>#NAME?</v>
      </c>
      <c r="L17" t="str">
        <f ca="1">IF(COUNTIF(K$5:K17,K17)=1,K17,"ÿ")</f>
        <v>ÿ</v>
      </c>
      <c r="M17">
        <f t="shared" ca="1" si="3"/>
        <v>44</v>
      </c>
    </row>
    <row r="18" spans="1:13" x14ac:dyDescent="0.3">
      <c r="A18">
        <f t="shared" si="4"/>
        <v>10</v>
      </c>
      <c r="B18" t="str">
        <f t="shared" ca="1" si="5"/>
        <v/>
      </c>
      <c r="C18" t="e">
        <f ca="1">gtms.somme(SUMIFS(TabMT2_1!$C$9:$C$10,TabMT2_1!$A$9:$A$10,B18,TabMT2_1!$B$9:$B$10,$B$2))</f>
        <v>#NAME?</v>
      </c>
      <c r="I18">
        <f t="shared" si="6"/>
        <v>13</v>
      </c>
      <c r="J18" t="e">
        <f t="shared" ca="1" si="1"/>
        <v>#NAME?</v>
      </c>
      <c r="K18" t="e">
        <f t="shared" ca="1" si="2"/>
        <v>#NAME?</v>
      </c>
      <c r="L18" t="str">
        <f ca="1">IF(COUNTIF(K$5:K18,K18)=1,K18,"ÿ")</f>
        <v>ÿ</v>
      </c>
      <c r="M18">
        <f t="shared" ca="1" si="3"/>
        <v>44</v>
      </c>
    </row>
    <row r="19" spans="1:13" x14ac:dyDescent="0.3">
      <c r="A19">
        <f t="shared" si="4"/>
        <v>11</v>
      </c>
      <c r="B19" t="str">
        <f t="shared" ca="1" si="5"/>
        <v/>
      </c>
      <c r="C19" t="e">
        <f ca="1">gtms.somme(SUMIFS(TabMT2_1!$C$9:$C$10,TabMT2_1!$A$9:$A$10,B19,TabMT2_1!$B$9:$B$10,$B$2))</f>
        <v>#NAME?</v>
      </c>
      <c r="I19">
        <f t="shared" si="6"/>
        <v>14</v>
      </c>
      <c r="J19" t="e">
        <f t="shared" ca="1" si="1"/>
        <v>#NAME?</v>
      </c>
      <c r="K19" t="e">
        <f t="shared" ca="1" si="2"/>
        <v>#NAME?</v>
      </c>
      <c r="L19" t="str">
        <f ca="1">IF(COUNTIF(K$5:K19,K19)=1,K19,"ÿ")</f>
        <v>ÿ</v>
      </c>
      <c r="M19">
        <f t="shared" ca="1" si="3"/>
        <v>44</v>
      </c>
    </row>
    <row r="20" spans="1:13" x14ac:dyDescent="0.3">
      <c r="A20">
        <f t="shared" si="4"/>
        <v>12</v>
      </c>
      <c r="B20" t="str">
        <f t="shared" ca="1" si="5"/>
        <v/>
      </c>
      <c r="C20" t="e">
        <f ca="1">gtms.somme(SUMIFS(TabMT2_1!$C$9:$C$10,TabMT2_1!$A$9:$A$10,B20,TabMT2_1!$B$9:$B$10,$B$2))</f>
        <v>#NAME?</v>
      </c>
      <c r="I20">
        <f t="shared" si="6"/>
        <v>15</v>
      </c>
      <c r="J20" t="e">
        <f t="shared" ca="1" si="1"/>
        <v>#NAME?</v>
      </c>
      <c r="K20" t="e">
        <f t="shared" ca="1" si="2"/>
        <v>#NAME?</v>
      </c>
      <c r="L20" t="str">
        <f ca="1">IF(COUNTIF(K$5:K20,K20)=1,K20,"ÿ")</f>
        <v>ÿ</v>
      </c>
      <c r="M20">
        <f t="shared" ca="1" si="3"/>
        <v>44</v>
      </c>
    </row>
    <row r="21" spans="1:13" x14ac:dyDescent="0.3">
      <c r="A21">
        <f t="shared" si="4"/>
        <v>13</v>
      </c>
      <c r="B21" t="str">
        <f t="shared" ca="1" si="5"/>
        <v/>
      </c>
      <c r="C21" t="e">
        <f ca="1">gtms.somme(SUMIFS(TabMT2_1!$C$9:$C$10,TabMT2_1!$A$9:$A$10,B21,TabMT2_1!$B$9:$B$10,$B$2))</f>
        <v>#NAME?</v>
      </c>
      <c r="I21">
        <f t="shared" si="6"/>
        <v>16</v>
      </c>
      <c r="J21" t="e">
        <f t="shared" ca="1" si="1"/>
        <v>#NAME?</v>
      </c>
      <c r="K21" t="e">
        <f t="shared" ca="1" si="2"/>
        <v>#NAME?</v>
      </c>
      <c r="L21" t="str">
        <f ca="1">IF(COUNTIF(K$5:K21,K21)=1,K21,"ÿ")</f>
        <v>ÿ</v>
      </c>
      <c r="M21">
        <f t="shared" ca="1" si="3"/>
        <v>44</v>
      </c>
    </row>
    <row r="22" spans="1:13" x14ac:dyDescent="0.3">
      <c r="A22">
        <f t="shared" si="4"/>
        <v>14</v>
      </c>
      <c r="B22" t="str">
        <f t="shared" ca="1" si="5"/>
        <v/>
      </c>
      <c r="C22" t="e">
        <f ca="1">gtms.somme(SUMIFS(TabMT2_1!$C$9:$C$10,TabMT2_1!$A$9:$A$10,B22,TabMT2_1!$B$9:$B$10,$B$2))</f>
        <v>#NAME?</v>
      </c>
      <c r="I22">
        <f t="shared" si="6"/>
        <v>17</v>
      </c>
      <c r="J22" t="e">
        <f t="shared" ca="1" si="1"/>
        <v>#NAME?</v>
      </c>
      <c r="K22" t="e">
        <f t="shared" ca="1" si="2"/>
        <v>#NAME?</v>
      </c>
      <c r="L22" t="str">
        <f ca="1">IF(COUNTIF(K$5:K22,K22)=1,K22,"ÿ")</f>
        <v>ÿ</v>
      </c>
      <c r="M22">
        <f t="shared" ca="1" si="3"/>
        <v>44</v>
      </c>
    </row>
    <row r="23" spans="1:13" x14ac:dyDescent="0.3">
      <c r="A23">
        <f t="shared" si="4"/>
        <v>15</v>
      </c>
      <c r="B23" t="str">
        <f t="shared" ca="1" si="5"/>
        <v/>
      </c>
      <c r="C23" t="e">
        <f ca="1">gtms.somme(SUMIFS(TabMT2_1!$C$9:$C$10,TabMT2_1!$A$9:$A$10,B23,TabMT2_1!$B$9:$B$10,$B$2))</f>
        <v>#NAME?</v>
      </c>
      <c r="I23">
        <f t="shared" si="6"/>
        <v>18</v>
      </c>
      <c r="J23" t="e">
        <f t="shared" ca="1" si="1"/>
        <v>#NAME?</v>
      </c>
      <c r="K23" t="e">
        <f t="shared" ca="1" si="2"/>
        <v>#NAME?</v>
      </c>
      <c r="L23" t="str">
        <f ca="1">IF(COUNTIF(K$5:K23,K23)=1,K23,"ÿ")</f>
        <v>ÿ</v>
      </c>
      <c r="M23">
        <f t="shared" ca="1" si="3"/>
        <v>44</v>
      </c>
    </row>
    <row r="24" spans="1:13" x14ac:dyDescent="0.3">
      <c r="A24">
        <f t="shared" si="4"/>
        <v>16</v>
      </c>
      <c r="B24" t="str">
        <f t="shared" ca="1" si="5"/>
        <v/>
      </c>
      <c r="C24" t="e">
        <f ca="1">gtms.somme(SUMIFS(TabMT2_1!$C$9:$C$10,TabMT2_1!$A$9:$A$10,B24,TabMT2_1!$B$9:$B$10,$B$2))</f>
        <v>#NAME?</v>
      </c>
      <c r="I24">
        <f t="shared" si="6"/>
        <v>19</v>
      </c>
      <c r="J24" t="e">
        <f t="shared" ca="1" si="1"/>
        <v>#NAME?</v>
      </c>
      <c r="K24" t="e">
        <f t="shared" ca="1" si="2"/>
        <v>#NAME?</v>
      </c>
      <c r="L24" t="str">
        <f ca="1">IF(COUNTIF(K$5:K24,K24)=1,K24,"ÿ")</f>
        <v>ÿ</v>
      </c>
      <c r="M24">
        <f t="shared" ca="1" si="3"/>
        <v>44</v>
      </c>
    </row>
    <row r="25" spans="1:13" x14ac:dyDescent="0.3">
      <c r="A25">
        <f t="shared" si="4"/>
        <v>17</v>
      </c>
      <c r="B25" t="str">
        <f t="shared" ca="1" si="5"/>
        <v/>
      </c>
      <c r="C25" t="e">
        <f ca="1">gtms.somme(SUMIFS(TabMT2_1!$C$9:$C$10,TabMT2_1!$A$9:$A$10,B25,TabMT2_1!$B$9:$B$10,$B$2))</f>
        <v>#NAME?</v>
      </c>
      <c r="I25">
        <f t="shared" si="6"/>
        <v>20</v>
      </c>
      <c r="J25" t="e">
        <f t="shared" ca="1" si="1"/>
        <v>#NAME?</v>
      </c>
      <c r="K25" t="e">
        <f t="shared" ca="1" si="2"/>
        <v>#NAME?</v>
      </c>
      <c r="L25" t="str">
        <f ca="1">IF(COUNTIF(K$5:K25,K25)=1,K25,"ÿ")</f>
        <v>ÿ</v>
      </c>
      <c r="M25">
        <f t="shared" ca="1" si="3"/>
        <v>44</v>
      </c>
    </row>
    <row r="26" spans="1:13" x14ac:dyDescent="0.3">
      <c r="A26">
        <f t="shared" si="4"/>
        <v>18</v>
      </c>
      <c r="B26" t="str">
        <f t="shared" ca="1" si="5"/>
        <v/>
      </c>
      <c r="C26" t="e">
        <f ca="1">gtms.somme(SUMIFS(TabMT2_1!$C$9:$C$10,TabMT2_1!$A$9:$A$10,B26,TabMT2_1!$B$9:$B$10,$B$2))</f>
        <v>#NAME?</v>
      </c>
      <c r="I26">
        <f t="shared" si="6"/>
        <v>21</v>
      </c>
      <c r="J26" t="e">
        <f t="shared" ca="1" si="1"/>
        <v>#NAME?</v>
      </c>
      <c r="K26" t="e">
        <f t="shared" ca="1" si="2"/>
        <v>#NAME?</v>
      </c>
      <c r="L26" t="str">
        <f ca="1">IF(COUNTIF(K$5:K26,K26)=1,K26,"ÿ")</f>
        <v>ÿ</v>
      </c>
      <c r="M26">
        <f t="shared" ca="1" si="3"/>
        <v>44</v>
      </c>
    </row>
    <row r="27" spans="1:13" x14ac:dyDescent="0.3">
      <c r="A27">
        <f t="shared" si="4"/>
        <v>19</v>
      </c>
      <c r="B27" t="str">
        <f t="shared" ca="1" si="5"/>
        <v/>
      </c>
      <c r="C27" t="e">
        <f ca="1">gtms.somme(SUMIFS(TabMT2_1!$C$9:$C$10,TabMT2_1!$A$9:$A$10,B27,TabMT2_1!$B$9:$B$10,$B$2))</f>
        <v>#NAME?</v>
      </c>
      <c r="I27">
        <f t="shared" si="6"/>
        <v>22</v>
      </c>
      <c r="J27" t="e">
        <f t="shared" ca="1" si="1"/>
        <v>#NAME?</v>
      </c>
      <c r="K27" t="e">
        <f t="shared" ca="1" si="2"/>
        <v>#NAME?</v>
      </c>
      <c r="L27" t="str">
        <f ca="1">IF(COUNTIF(K$5:K27,K27)=1,K27,"ÿ")</f>
        <v>ÿ</v>
      </c>
      <c r="M27">
        <f t="shared" ca="1" si="3"/>
        <v>44</v>
      </c>
    </row>
    <row r="28" spans="1:13" x14ac:dyDescent="0.3">
      <c r="A28">
        <f t="shared" si="4"/>
        <v>20</v>
      </c>
      <c r="B28" t="str">
        <f t="shared" ca="1" si="5"/>
        <v/>
      </c>
      <c r="C28" t="e">
        <f ca="1">gtms.somme(SUMIFS(TabMT2_1!$C$9:$C$10,TabMT2_1!$A$9:$A$10,B28,TabMT2_1!$B$9:$B$10,$B$2))</f>
        <v>#NAME?</v>
      </c>
      <c r="I28">
        <f t="shared" si="6"/>
        <v>23</v>
      </c>
      <c r="J28" t="e">
        <f t="shared" ca="1" si="1"/>
        <v>#NAME?</v>
      </c>
      <c r="K28" t="e">
        <f t="shared" ca="1" si="2"/>
        <v>#NAME?</v>
      </c>
      <c r="L28" t="str">
        <f ca="1">IF(COUNTIF(K$5:K28,K28)=1,K28,"ÿ")</f>
        <v>ÿ</v>
      </c>
      <c r="M28">
        <f t="shared" ca="1" si="3"/>
        <v>44</v>
      </c>
    </row>
    <row r="29" spans="1:13" x14ac:dyDescent="0.3">
      <c r="A29">
        <f>IFERROR(A28+1,1)</f>
        <v>21</v>
      </c>
      <c r="B29" t="str">
        <f t="shared" ca="1" si="5"/>
        <v/>
      </c>
      <c r="C29" t="e">
        <f ca="1">gtms.somme(SUMIFS(TabMT2_1!$C$9:$C$10,TabMT2_1!$A$9:$A$10,B29,TabMT2_1!$B$9:$B$10,$B$2))</f>
        <v>#NAME?</v>
      </c>
      <c r="I29">
        <f t="shared" si="6"/>
        <v>24</v>
      </c>
      <c r="J29" t="e">
        <f t="shared" ca="1" si="1"/>
        <v>#NAME?</v>
      </c>
      <c r="K29" t="e">
        <f t="shared" ca="1" si="2"/>
        <v>#NAME?</v>
      </c>
      <c r="L29" t="str">
        <f ca="1">IF(COUNTIF(K$5:K29,K29)=1,K29,"ÿ")</f>
        <v>ÿ</v>
      </c>
      <c r="M29">
        <f t="shared" ca="1" si="3"/>
        <v>44</v>
      </c>
    </row>
    <row r="30" spans="1:13" x14ac:dyDescent="0.3">
      <c r="A30">
        <f t="shared" si="4"/>
        <v>22</v>
      </c>
      <c r="B30" t="str">
        <f t="shared" ca="1" si="5"/>
        <v/>
      </c>
      <c r="C30" t="e">
        <f ca="1">gtms.somme(SUMIFS(TabMT2_1!$C$9:$C$10,TabMT2_1!$A$9:$A$10,B30,TabMT2_1!$B$9:$B$10,$B$2))</f>
        <v>#NAME?</v>
      </c>
      <c r="I30">
        <f t="shared" si="6"/>
        <v>25</v>
      </c>
      <c r="J30" t="e">
        <f t="shared" ca="1" si="1"/>
        <v>#NAME?</v>
      </c>
      <c r="K30" t="e">
        <f t="shared" ca="1" si="2"/>
        <v>#NAME?</v>
      </c>
      <c r="L30" t="str">
        <f ca="1">IF(COUNTIF(K$5:K30,K30)=1,K30,"ÿ")</f>
        <v>ÿ</v>
      </c>
      <c r="M30">
        <f t="shared" ca="1" si="3"/>
        <v>44</v>
      </c>
    </row>
    <row r="31" spans="1:13" x14ac:dyDescent="0.3">
      <c r="A31">
        <f t="shared" si="4"/>
        <v>23</v>
      </c>
      <c r="B31" t="str">
        <f t="shared" ca="1" si="5"/>
        <v/>
      </c>
      <c r="C31" t="e">
        <f ca="1">gtms.somme(SUMIFS(TabMT2_1!$C$9:$C$10,TabMT2_1!$A$9:$A$10,B31,TabMT2_1!$B$9:$B$10,$B$2))</f>
        <v>#NAME?</v>
      </c>
      <c r="I31">
        <f t="shared" si="6"/>
        <v>26</v>
      </c>
      <c r="J31" t="e">
        <f t="shared" ca="1" si="1"/>
        <v>#NAME?</v>
      </c>
      <c r="K31" t="e">
        <f t="shared" ca="1" si="2"/>
        <v>#NAME?</v>
      </c>
      <c r="L31" t="str">
        <f ca="1">IF(COUNTIF(K$5:K31,K31)=1,K31,"ÿ")</f>
        <v>ÿ</v>
      </c>
      <c r="M31">
        <f t="shared" ca="1" si="3"/>
        <v>44</v>
      </c>
    </row>
    <row r="32" spans="1:13" x14ac:dyDescent="0.3">
      <c r="A32">
        <f t="shared" si="4"/>
        <v>24</v>
      </c>
      <c r="B32" t="str">
        <f t="shared" ca="1" si="5"/>
        <v/>
      </c>
      <c r="C32" t="e">
        <f ca="1">gtms.somme(SUMIFS(TabMT2_1!$C$9:$C$10,TabMT2_1!$A$9:$A$10,B32,TabMT2_1!$B$9:$B$10,$B$2))</f>
        <v>#NAME?</v>
      </c>
      <c r="I32">
        <f t="shared" si="6"/>
        <v>27</v>
      </c>
      <c r="J32" t="e">
        <f t="shared" ca="1" si="1"/>
        <v>#NAME?</v>
      </c>
      <c r="K32" t="e">
        <f t="shared" ca="1" si="2"/>
        <v>#NAME?</v>
      </c>
      <c r="L32" t="str">
        <f ca="1">IF(COUNTIF(K$5:K32,K32)=1,K32,"ÿ")</f>
        <v>ÿ</v>
      </c>
      <c r="M32">
        <f t="shared" ca="1" si="3"/>
        <v>44</v>
      </c>
    </row>
    <row r="33" spans="9:13" x14ac:dyDescent="0.3">
      <c r="I33">
        <f t="shared" si="6"/>
        <v>28</v>
      </c>
      <c r="J33" t="e">
        <f t="shared" ca="1" si="1"/>
        <v>#NAME?</v>
      </c>
      <c r="K33" t="e">
        <f t="shared" ca="1" si="2"/>
        <v>#NAME?</v>
      </c>
      <c r="L33" t="str">
        <f ca="1">IF(COUNTIF(K$5:K33,K33)=1,K33,"ÿ")</f>
        <v>ÿ</v>
      </c>
      <c r="M33">
        <f t="shared" ca="1" si="3"/>
        <v>44</v>
      </c>
    </row>
    <row r="34" spans="9:13" x14ac:dyDescent="0.3">
      <c r="I34">
        <f t="shared" si="6"/>
        <v>29</v>
      </c>
      <c r="J34" t="e">
        <f t="shared" ca="1" si="1"/>
        <v>#NAME?</v>
      </c>
      <c r="K34" t="e">
        <f t="shared" ca="1" si="2"/>
        <v>#NAME?</v>
      </c>
      <c r="L34" t="str">
        <f ca="1">IF(COUNTIF(K$5:K34,K34)=1,K34,"ÿ")</f>
        <v>ÿ</v>
      </c>
      <c r="M34">
        <f t="shared" ca="1" si="3"/>
        <v>44</v>
      </c>
    </row>
    <row r="35" spans="9:13" x14ac:dyDescent="0.3">
      <c r="I35">
        <f t="shared" si="6"/>
        <v>30</v>
      </c>
      <c r="J35" t="e">
        <f t="shared" ca="1" si="1"/>
        <v>#NAME?</v>
      </c>
      <c r="K35" t="e">
        <f t="shared" ca="1" si="2"/>
        <v>#NAME?</v>
      </c>
      <c r="L35" t="str">
        <f ca="1">IF(COUNTIF(K$5:K35,K35)=1,K35,"ÿ")</f>
        <v>ÿ</v>
      </c>
      <c r="M35">
        <f t="shared" ca="1" si="3"/>
        <v>44</v>
      </c>
    </row>
    <row r="36" spans="9:13" x14ac:dyDescent="0.3">
      <c r="I36">
        <f t="shared" si="6"/>
        <v>31</v>
      </c>
      <c r="J36" t="e">
        <f t="shared" ca="1" si="1"/>
        <v>#NAME?</v>
      </c>
      <c r="K36" t="e">
        <f t="shared" ca="1" si="2"/>
        <v>#NAME?</v>
      </c>
      <c r="L36" t="str">
        <f ca="1">IF(COUNTIF(K$5:K36,K36)=1,K36,"ÿ")</f>
        <v>ÿ</v>
      </c>
      <c r="M36">
        <f t="shared" ca="1" si="3"/>
        <v>44</v>
      </c>
    </row>
    <row r="37" spans="9:13" x14ac:dyDescent="0.3">
      <c r="I37">
        <f t="shared" si="6"/>
        <v>32</v>
      </c>
      <c r="J37" t="e">
        <f t="shared" ca="1" si="1"/>
        <v>#NAME?</v>
      </c>
      <c r="K37" t="e">
        <f t="shared" ca="1" si="2"/>
        <v>#NAME?</v>
      </c>
      <c r="L37" t="str">
        <f ca="1">IF(COUNTIF(K$5:K37,K37)=1,K37,"ÿ")</f>
        <v>ÿ</v>
      </c>
      <c r="M37">
        <f t="shared" ca="1" si="3"/>
        <v>44</v>
      </c>
    </row>
    <row r="38" spans="9:13" x14ac:dyDescent="0.3">
      <c r="I38">
        <f t="shared" si="6"/>
        <v>33</v>
      </c>
      <c r="J38" t="e">
        <f t="shared" ca="1" si="1"/>
        <v>#NAME?</v>
      </c>
      <c r="K38" t="e">
        <f t="shared" ca="1" si="2"/>
        <v>#NAME?</v>
      </c>
      <c r="L38" t="str">
        <f ca="1">IF(COUNTIF(K$5:K38,K38)=1,K38,"ÿ")</f>
        <v>ÿ</v>
      </c>
      <c r="M38">
        <f t="shared" ca="1" si="3"/>
        <v>44</v>
      </c>
    </row>
    <row r="39" spans="9:13" x14ac:dyDescent="0.3">
      <c r="I39">
        <f t="shared" si="6"/>
        <v>34</v>
      </c>
      <c r="J39" t="e">
        <f t="shared" ca="1" si="1"/>
        <v>#NAME?</v>
      </c>
      <c r="K39" t="e">
        <f t="shared" ca="1" si="2"/>
        <v>#NAME?</v>
      </c>
      <c r="L39" t="str">
        <f ca="1">IF(COUNTIF(K$5:K39,K39)=1,K39,"ÿ")</f>
        <v>ÿ</v>
      </c>
      <c r="M39">
        <f t="shared" ca="1" si="3"/>
        <v>44</v>
      </c>
    </row>
    <row r="40" spans="9:13" x14ac:dyDescent="0.3">
      <c r="I40">
        <f t="shared" si="6"/>
        <v>35</v>
      </c>
      <c r="J40" t="e">
        <f t="shared" ca="1" si="1"/>
        <v>#NAME?</v>
      </c>
      <c r="K40" t="e">
        <f t="shared" ca="1" si="2"/>
        <v>#NAME?</v>
      </c>
      <c r="L40" t="str">
        <f ca="1">IF(COUNTIF(K$5:K40,K40)=1,K40,"ÿ")</f>
        <v>ÿ</v>
      </c>
      <c r="M40">
        <f t="shared" ca="1" si="3"/>
        <v>44</v>
      </c>
    </row>
    <row r="41" spans="9:13" x14ac:dyDescent="0.3">
      <c r="I41">
        <f t="shared" si="6"/>
        <v>36</v>
      </c>
      <c r="J41" t="e">
        <f t="shared" ca="1" si="1"/>
        <v>#NAME?</v>
      </c>
      <c r="K41" t="e">
        <f t="shared" ca="1" si="2"/>
        <v>#NAME?</v>
      </c>
      <c r="L41" t="str">
        <f ca="1">IF(COUNTIF(K$5:K41,K41)=1,K41,"ÿ")</f>
        <v>ÿ</v>
      </c>
      <c r="M41">
        <f t="shared" ca="1" si="3"/>
        <v>44</v>
      </c>
    </row>
    <row r="42" spans="9:13" x14ac:dyDescent="0.3">
      <c r="I42">
        <f t="shared" si="6"/>
        <v>37</v>
      </c>
      <c r="J42" t="e">
        <f t="shared" ca="1" si="1"/>
        <v>#NAME?</v>
      </c>
      <c r="K42" t="e">
        <f t="shared" ca="1" si="2"/>
        <v>#NAME?</v>
      </c>
      <c r="L42" t="str">
        <f ca="1">IF(COUNTIF(K$5:K42,K42)=1,K42,"ÿ")</f>
        <v>ÿ</v>
      </c>
      <c r="M42">
        <f t="shared" ca="1" si="3"/>
        <v>44</v>
      </c>
    </row>
    <row r="43" spans="9:13" x14ac:dyDescent="0.3">
      <c r="I43">
        <f t="shared" si="6"/>
        <v>38</v>
      </c>
      <c r="J43" t="e">
        <f t="shared" ca="1" si="1"/>
        <v>#NAME?</v>
      </c>
      <c r="K43" t="e">
        <f t="shared" ca="1" si="2"/>
        <v>#NAME?</v>
      </c>
      <c r="L43" t="str">
        <f ca="1">IF(COUNTIF(K$5:K43,K43)=1,K43,"ÿ")</f>
        <v>ÿ</v>
      </c>
      <c r="M43">
        <f t="shared" ca="1" si="3"/>
        <v>44</v>
      </c>
    </row>
    <row r="44" spans="9:13" x14ac:dyDescent="0.3">
      <c r="I44">
        <f t="shared" si="6"/>
        <v>39</v>
      </c>
      <c r="J44" t="e">
        <f t="shared" ca="1" si="1"/>
        <v>#NAME?</v>
      </c>
      <c r="K44" t="e">
        <f t="shared" ca="1" si="2"/>
        <v>#NAME?</v>
      </c>
      <c r="L44" t="str">
        <f ca="1">IF(COUNTIF(K$5:K44,K44)=1,K44,"ÿ")</f>
        <v>ÿ</v>
      </c>
      <c r="M44">
        <f t="shared" ca="1" si="3"/>
        <v>44</v>
      </c>
    </row>
    <row r="45" spans="9:13" x14ac:dyDescent="0.3">
      <c r="I45">
        <f t="shared" si="6"/>
        <v>40</v>
      </c>
      <c r="J45" t="e">
        <f t="shared" ca="1" si="1"/>
        <v>#NAME?</v>
      </c>
      <c r="K45" t="e">
        <f t="shared" ca="1" si="2"/>
        <v>#NAME?</v>
      </c>
      <c r="L45" t="str">
        <f ca="1">IF(COUNTIF(K$5:K45,K45)=1,K45,"ÿ")</f>
        <v>ÿ</v>
      </c>
      <c r="M45">
        <f t="shared" ca="1" si="3"/>
        <v>44</v>
      </c>
    </row>
    <row r="46" spans="9:13" x14ac:dyDescent="0.3">
      <c r="I46">
        <f t="shared" si="6"/>
        <v>41</v>
      </c>
      <c r="J46" t="e">
        <f t="shared" ca="1" si="1"/>
        <v>#NAME?</v>
      </c>
      <c r="K46" t="e">
        <f t="shared" ca="1" si="2"/>
        <v>#NAME?</v>
      </c>
      <c r="L46" t="str">
        <f ca="1">IF(COUNTIF(K$5:K46,K46)=1,K46,"ÿ")</f>
        <v>ÿ</v>
      </c>
      <c r="M46">
        <f t="shared" ca="1" si="3"/>
        <v>44</v>
      </c>
    </row>
    <row r="47" spans="9:13" x14ac:dyDescent="0.3">
      <c r="I47">
        <f t="shared" si="6"/>
        <v>42</v>
      </c>
      <c r="J47" t="e">
        <f t="shared" ca="1" si="1"/>
        <v>#NAME?</v>
      </c>
      <c r="K47" t="e">
        <f t="shared" ca="1" si="2"/>
        <v>#NAME?</v>
      </c>
      <c r="L47" t="str">
        <f ca="1">IF(COUNTIF(K$5:K47,K47)=1,K47,"ÿ")</f>
        <v>ÿ</v>
      </c>
      <c r="M47">
        <f t="shared" ca="1" si="3"/>
        <v>44</v>
      </c>
    </row>
    <row r="48" spans="9:13" x14ac:dyDescent="0.3">
      <c r="I48">
        <f t="shared" si="6"/>
        <v>43</v>
      </c>
      <c r="J48" t="e">
        <f t="shared" ca="1" si="1"/>
        <v>#NAME?</v>
      </c>
      <c r="K48" t="e">
        <f t="shared" ca="1" si="2"/>
        <v>#NAME?</v>
      </c>
      <c r="L48" t="str">
        <f ca="1">IF(COUNTIF(K$5:K48,K48)=1,K48,"ÿ")</f>
        <v>ÿ</v>
      </c>
      <c r="M48">
        <f t="shared" ca="1" si="3"/>
        <v>44</v>
      </c>
    </row>
    <row r="49" spans="9:13" x14ac:dyDescent="0.3">
      <c r="I49">
        <f t="shared" si="6"/>
        <v>44</v>
      </c>
      <c r="J49" t="e">
        <f t="shared" ca="1" si="1"/>
        <v>#NAME?</v>
      </c>
      <c r="K49" t="e">
        <f t="shared" ca="1" si="2"/>
        <v>#NAME?</v>
      </c>
      <c r="L49" t="str">
        <f ca="1">IF(COUNTIF(K$5:K49,K49)=1,K49,"ÿ")</f>
        <v>ÿ</v>
      </c>
      <c r="M49">
        <f t="shared" ca="1" si="3"/>
        <v>44</v>
      </c>
    </row>
    <row r="50" spans="9:13" x14ac:dyDescent="0.3">
      <c r="I50">
        <f t="shared" si="6"/>
        <v>45</v>
      </c>
      <c r="J50" t="e">
        <f t="shared" ca="1" si="1"/>
        <v>#NAME?</v>
      </c>
      <c r="K50" t="e">
        <f t="shared" ca="1" si="2"/>
        <v>#NAME?</v>
      </c>
      <c r="L50" t="str">
        <f ca="1">IF(COUNTIF(K$5:K50,K50)=1,K50,"ÿ")</f>
        <v>ÿ</v>
      </c>
      <c r="M50">
        <f t="shared" ca="1" si="3"/>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2:B19"/>
  <sheetViews>
    <sheetView workbookViewId="0">
      <selection activeCell="B13" sqref="B13"/>
    </sheetView>
  </sheetViews>
  <sheetFormatPr defaultColWidth="11.5546875" defaultRowHeight="14.4" x14ac:dyDescent="0.3"/>
  <cols>
    <col min="1" max="1" width="22.6640625" customWidth="1"/>
    <col min="2" max="2" width="26.5546875" customWidth="1"/>
  </cols>
  <sheetData>
    <row r="2" spans="1:2" x14ac:dyDescent="0.3">
      <c r="B2" t="s">
        <v>48</v>
      </c>
    </row>
    <row r="3" spans="1:2" x14ac:dyDescent="0.3">
      <c r="A3" t="s">
        <v>42</v>
      </c>
      <c r="B3" s="8" t="e">
        <f ca="1">gtms.somme(TabMT!$B$4)</f>
        <v>#NAME?</v>
      </c>
    </row>
    <row r="4" spans="1:2" x14ac:dyDescent="0.3">
      <c r="A4" t="s">
        <v>43</v>
      </c>
      <c r="B4" s="8" t="e">
        <f ca="1">gtms.max(TabMT!$B$4)</f>
        <v>#NAME?</v>
      </c>
    </row>
    <row r="5" spans="1:2" x14ac:dyDescent="0.3">
      <c r="A5" t="s">
        <v>44</v>
      </c>
      <c r="B5" s="8" t="e">
        <f ca="1">gtms.min(TabMT!$B$4)</f>
        <v>#NAME?</v>
      </c>
    </row>
    <row r="6" spans="1:2" x14ac:dyDescent="0.3">
      <c r="A6" t="s">
        <v>45</v>
      </c>
      <c r="B6" s="8" t="e">
        <f ca="1">gtms.nb(TabMT!$B$4)</f>
        <v>#NAME?</v>
      </c>
    </row>
    <row r="7" spans="1:2" x14ac:dyDescent="0.3">
      <c r="A7" t="s">
        <v>46</v>
      </c>
      <c r="B7" s="8" t="e">
        <f ca="1">gtms.nbval(TabMT!$B$4)</f>
        <v>#NAME?</v>
      </c>
    </row>
    <row r="8" spans="1:2" x14ac:dyDescent="0.3">
      <c r="A8" t="s">
        <v>47</v>
      </c>
      <c r="B8" s="8" t="e">
        <f ca="1">gtms.moyenne(TabMT!$B$4)</f>
        <v>#NAME?</v>
      </c>
    </row>
    <row r="13" spans="1:2" x14ac:dyDescent="0.3">
      <c r="B13" t="s">
        <v>49</v>
      </c>
    </row>
    <row r="14" spans="1:2" x14ac:dyDescent="0.3">
      <c r="A14" t="s">
        <v>42</v>
      </c>
      <c r="B14" s="8" t="e">
        <f ca="1">gtms.somme(TabMT!$B$9:$B$10)</f>
        <v>#NAME?</v>
      </c>
    </row>
    <row r="15" spans="1:2" x14ac:dyDescent="0.3">
      <c r="A15" t="s">
        <v>43</v>
      </c>
      <c r="B15" s="8" t="e">
        <f ca="1">gtms.max(TabMT!$B$9:$B$10)</f>
        <v>#NAME?</v>
      </c>
    </row>
    <row r="16" spans="1:2" x14ac:dyDescent="0.3">
      <c r="A16" t="s">
        <v>44</v>
      </c>
      <c r="B16" s="8" t="e">
        <f ca="1">gtms.min(TabMT!$B$9:$B$10)</f>
        <v>#NAME?</v>
      </c>
    </row>
    <row r="17" spans="1:2" x14ac:dyDescent="0.3">
      <c r="A17" t="s">
        <v>45</v>
      </c>
      <c r="B17" s="8" t="e">
        <f ca="1">gtms.nb(TabMT!$B$9:$B$10)</f>
        <v>#NAME?</v>
      </c>
    </row>
    <row r="18" spans="1:2" x14ac:dyDescent="0.3">
      <c r="A18" t="s">
        <v>46</v>
      </c>
      <c r="B18" s="8" t="e">
        <f ca="1">gtms.nbval(TabMT!$A$9:$A$10)</f>
        <v>#NAME?</v>
      </c>
    </row>
    <row r="19" spans="1:2" x14ac:dyDescent="0.3">
      <c r="A19" t="s">
        <v>47</v>
      </c>
      <c r="B19" s="8" t="e">
        <f ca="1">gtms.moyenne(TabMT!$B$9:$B$10)</f>
        <v>#NAME?</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7"/>
  <dimension ref="A2:G39"/>
  <sheetViews>
    <sheetView workbookViewId="0">
      <selection activeCell="B26" sqref="B26"/>
    </sheetView>
  </sheetViews>
  <sheetFormatPr defaultColWidth="11.5546875" defaultRowHeight="14.4" x14ac:dyDescent="0.3"/>
  <sheetData>
    <row r="2" spans="1:7" x14ac:dyDescent="0.3">
      <c r="C2">
        <v>1</v>
      </c>
      <c r="D2">
        <f>C2+1</f>
        <v>2</v>
      </c>
      <c r="E2">
        <f t="shared" ref="E2:G2" si="0">D2+1</f>
        <v>3</v>
      </c>
      <c r="F2">
        <f t="shared" si="0"/>
        <v>4</v>
      </c>
      <c r="G2">
        <f t="shared" si="0"/>
        <v>5</v>
      </c>
    </row>
    <row r="3" spans="1:7" x14ac:dyDescent="0.3">
      <c r="A3" t="s">
        <v>50</v>
      </c>
      <c r="C3" t="s">
        <v>38</v>
      </c>
    </row>
    <row r="4" spans="1:7" x14ac:dyDescent="0.3">
      <c r="A4" t="e">
        <f ca="1">gtmotif(A3,B5:G5,"NONE")</f>
        <v>#NAME?</v>
      </c>
      <c r="B4" t="s">
        <v>51</v>
      </c>
      <c r="C4" t="str">
        <f>IFERROR(IF(C2&gt;=ROWS('Table of contents'!$B$6:$B$7),"",INDEX('Table of contents'!$B$6:$B$7,C2)),"")</f>
        <v>¤¤Country;C;TFMT</v>
      </c>
      <c r="D4" t="str">
        <f>IFERROR(IF(D2&gt;=ROWS('Table of contents'!$B$6:$B$7),"",INDEX('Table of contents'!$B$6:$B$7,D2)),"")</f>
        <v/>
      </c>
      <c r="E4" t="str">
        <f>IFERROR(IF(E2&gt;=ROWS('Table of contents'!$B$6:$B$7),"",INDEX('Table of contents'!$B$6:$B$7,E2)),"")</f>
        <v/>
      </c>
      <c r="F4" t="str">
        <f>IFERROR(IF(F2&gt;=ROWS('Table of contents'!$B$6:$B$7),"",INDEX('Table of contents'!$B$6:$B$7,F2)),"")</f>
        <v/>
      </c>
      <c r="G4" t="str">
        <f>IFERROR(IF(G2&gt;=ROWS('Table of contents'!$B$6:$B$7),"",INDEX('Table of contents'!$B$6:$B$7,G2)),"")</f>
        <v/>
      </c>
    </row>
    <row r="5" spans="1:7" x14ac:dyDescent="0.3">
      <c r="B5" s="2" t="str">
        <f>"¤¤"&amp;B4&amp;B39</f>
        <v>¤¤Product;C;TFMT</v>
      </c>
      <c r="C5" t="e">
        <f ca="1">gtms.somme(IF(TabMT!$C$2=' GTMS advanced synthesis'!C$4,SUMIF(TabMT!$A$9:$A$10,' GTMS advanced synthesis'!$B5,TabMT!$B$9:$B$10),0))</f>
        <v>#NAME?</v>
      </c>
      <c r="D5" t="e">
        <f ca="1">gtms.somme(IF(TabMT!$B$2=' GTMS advanced synthesis'!D$4,SUMIF(TabMT!$A$9:$A$10,' GTMS advanced synthesis'!$B5,TabMT!$B$9:$B$10),0))</f>
        <v>#NAME?</v>
      </c>
      <c r="E5" t="e">
        <f ca="1">gtms.somme(IF(TabMT!$B$2=' GTMS advanced synthesis'!E$4,SUMIF(TabMT!$A$9:$A$10,' GTMS advanced synthesis'!$B5,TabMT!$B$9:$B$10),0))</f>
        <v>#NAME?</v>
      </c>
      <c r="F5" t="e">
        <f ca="1">gtms.somme(IF(TabMT!$B$2=' GTMS advanced synthesis'!F$4,SUMIF(TabMT!$A$9:$A$10,' GTMS advanced synthesis'!$B5,TabMT!$B$9:$B$10),0))</f>
        <v>#NAME?</v>
      </c>
      <c r="G5" t="e">
        <f ca="1">gtms.somme(IF(TabMT!$B$2=' GTMS advanced synthesis'!G$4,SUMIF(TabMT!$A$9:$A$10,' GTMS advanced synthesis'!$B5,TabMT!$B$9:$B$10),0))</f>
        <v>#NAME?</v>
      </c>
    </row>
    <row r="39" spans="2:2" x14ac:dyDescent="0.3">
      <c r="B39" t="s">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8"/>
  <dimension ref="A2:L41"/>
  <sheetViews>
    <sheetView topLeftCell="E1" workbookViewId="0">
      <selection activeCell="G18" sqref="G18"/>
    </sheetView>
  </sheetViews>
  <sheetFormatPr defaultColWidth="11.5546875" defaultRowHeight="14.4" x14ac:dyDescent="0.3"/>
  <cols>
    <col min="1" max="1" width="22.6640625" customWidth="1"/>
    <col min="2" max="2" width="26.5546875" customWidth="1"/>
    <col min="6" max="6" width="29.44140625" customWidth="1"/>
  </cols>
  <sheetData>
    <row r="2" spans="1:7" x14ac:dyDescent="0.3">
      <c r="B2" t="s">
        <v>19</v>
      </c>
      <c r="E2" t="s">
        <v>52</v>
      </c>
      <c r="F2" t="s">
        <v>53</v>
      </c>
    </row>
    <row r="3" spans="1:7" x14ac:dyDescent="0.3">
      <c r="A3" t="s">
        <v>22</v>
      </c>
      <c r="B3" s="8" t="e">
        <f ca="1">gtms.somme(TabMT2_1!$B$4)</f>
        <v>#NAME?</v>
      </c>
      <c r="E3">
        <v>1</v>
      </c>
      <c r="F3" t="e">
        <f ca="1">gtms.concatener(IF(TabMT2_1!$F$2=E3,TabMT2_1!$C$2,""))</f>
        <v>#NAME?</v>
      </c>
      <c r="G3" t="e">
        <f ca="1">F3</f>
        <v>#NAME?</v>
      </c>
    </row>
    <row r="4" spans="1:7" x14ac:dyDescent="0.3">
      <c r="A4" t="s">
        <v>23</v>
      </c>
      <c r="B4" s="8" t="e">
        <f ca="1">gtms.max(TabMT2_1!$B$4)</f>
        <v>#NAME?</v>
      </c>
      <c r="E4">
        <f t="shared" ref="E4:E12" si="0">E3+1</f>
        <v>2</v>
      </c>
      <c r="F4" t="e">
        <f ca="1">gtms.concatener(IF(TabMT2_1!$F$2=E4,TabMT2_1!$C$2,""))</f>
        <v>#NAME?</v>
      </c>
      <c r="G4" t="e">
        <f t="shared" ref="G4:G12" ca="1" si="1">F4</f>
        <v>#NAME?</v>
      </c>
    </row>
    <row r="5" spans="1:7" x14ac:dyDescent="0.3">
      <c r="A5" t="s">
        <v>24</v>
      </c>
      <c r="B5" s="8" t="e">
        <f ca="1">gtms.min(TabMT2_1!$B$4)</f>
        <v>#NAME?</v>
      </c>
      <c r="E5">
        <f t="shared" si="0"/>
        <v>3</v>
      </c>
      <c r="F5" t="e">
        <f ca="1">gtms.concatener(IF(TabMT2_1!$F$2=E5,TabMT2_1!$C$2,""))</f>
        <v>#NAME?</v>
      </c>
      <c r="G5" t="e">
        <f t="shared" ca="1" si="1"/>
        <v>#NAME?</v>
      </c>
    </row>
    <row r="6" spans="1:7" x14ac:dyDescent="0.3">
      <c r="A6" t="s">
        <v>25</v>
      </c>
      <c r="B6" s="8" t="e">
        <f ca="1">gtms.nb(TabMT2_1!$B$4)</f>
        <v>#NAME?</v>
      </c>
      <c r="E6">
        <f t="shared" si="0"/>
        <v>4</v>
      </c>
      <c r="F6" t="e">
        <f ca="1">gtms.concatener(IF(TabMT2_1!$F$2=E6,TabMT2_1!$C$2,""))</f>
        <v>#NAME?</v>
      </c>
      <c r="G6" t="e">
        <f t="shared" ca="1" si="1"/>
        <v>#NAME?</v>
      </c>
    </row>
    <row r="7" spans="1:7" x14ac:dyDescent="0.3">
      <c r="A7" t="s">
        <v>26</v>
      </c>
      <c r="B7" s="8" t="e">
        <f ca="1">gtms.nbval(TabMT2_1!$B$4)</f>
        <v>#NAME?</v>
      </c>
      <c r="E7">
        <f t="shared" si="0"/>
        <v>5</v>
      </c>
      <c r="F7" t="e">
        <f ca="1">gtms.concatener(IF(TabMT2_1!$F$2=E7,TabMT2_1!$C$2,""))</f>
        <v>#NAME?</v>
      </c>
      <c r="G7" t="e">
        <f t="shared" ca="1" si="1"/>
        <v>#NAME?</v>
      </c>
    </row>
    <row r="8" spans="1:7" x14ac:dyDescent="0.3">
      <c r="A8" t="s">
        <v>27</v>
      </c>
      <c r="B8" s="8" t="e">
        <f ca="1">gtms.moyenne(TabMT2_1!$B$4)</f>
        <v>#NAME?</v>
      </c>
      <c r="E8">
        <f t="shared" si="0"/>
        <v>6</v>
      </c>
      <c r="F8" t="e">
        <f ca="1">gtms.concatener(IF(TabMT2_1!$F$2=E8,TabMT2_1!$C$2,""))</f>
        <v>#NAME?</v>
      </c>
      <c r="G8" t="e">
        <f t="shared" ca="1" si="1"/>
        <v>#NAME?</v>
      </c>
    </row>
    <row r="9" spans="1:7" x14ac:dyDescent="0.3">
      <c r="E9">
        <f t="shared" si="0"/>
        <v>7</v>
      </c>
      <c r="F9" t="e">
        <f ca="1">gtms.concatener(IF(TabMT2_1!$F$2=E9,TabMT2_1!$C$2,""))</f>
        <v>#NAME?</v>
      </c>
      <c r="G9" t="e">
        <f t="shared" ca="1" si="1"/>
        <v>#NAME?</v>
      </c>
    </row>
    <row r="10" spans="1:7" x14ac:dyDescent="0.3">
      <c r="E10">
        <f t="shared" si="0"/>
        <v>8</v>
      </c>
      <c r="F10" t="e">
        <f ca="1">gtms.concatener(IF(TabMT2_1!$F$2=E10,TabMT2_1!$C$2,""))</f>
        <v>#NAME?</v>
      </c>
      <c r="G10" t="e">
        <f t="shared" ca="1" si="1"/>
        <v>#NAME?</v>
      </c>
    </row>
    <row r="11" spans="1:7" x14ac:dyDescent="0.3">
      <c r="E11">
        <f t="shared" si="0"/>
        <v>9</v>
      </c>
      <c r="F11" t="e">
        <f ca="1">gtms.concatener(IF(TabMT2_1!$F$2=E11,TabMT2_1!$C$2,""))</f>
        <v>#NAME?</v>
      </c>
      <c r="G11" t="e">
        <f t="shared" ca="1" si="1"/>
        <v>#NAME?</v>
      </c>
    </row>
    <row r="12" spans="1:7" x14ac:dyDescent="0.3">
      <c r="E12">
        <f t="shared" si="0"/>
        <v>10</v>
      </c>
      <c r="F12" t="e">
        <f ca="1">gtms.concatener(IF(TabMT2_1!$F$2=E12,TabMT2_1!$C$2,""))</f>
        <v>#NAME?</v>
      </c>
      <c r="G12" t="e">
        <f t="shared" ca="1" si="1"/>
        <v>#NAME?</v>
      </c>
    </row>
    <row r="13" spans="1:7" x14ac:dyDescent="0.3">
      <c r="B13" t="s">
        <v>20</v>
      </c>
    </row>
    <row r="14" spans="1:7" x14ac:dyDescent="0.3">
      <c r="A14" t="s">
        <v>22</v>
      </c>
      <c r="B14" s="8" t="e">
        <f ca="1">gtms.somme(TabMT2_1!$B$14:$B$15)</f>
        <v>#NAME?</v>
      </c>
    </row>
    <row r="15" spans="1:7" x14ac:dyDescent="0.3">
      <c r="A15" t="s">
        <v>23</v>
      </c>
      <c r="B15" s="8" t="e">
        <f ca="1">gtms.max(TabMT2_1!$B$14:$B$15)</f>
        <v>#NAME?</v>
      </c>
    </row>
    <row r="16" spans="1:7" x14ac:dyDescent="0.3">
      <c r="A16" t="s">
        <v>24</v>
      </c>
      <c r="B16" s="8" t="e">
        <f ca="1">gtms.min(TabMT2_1!$B$14:$B$15)</f>
        <v>#NAME?</v>
      </c>
    </row>
    <row r="17" spans="1:12" x14ac:dyDescent="0.3">
      <c r="A17" t="s">
        <v>25</v>
      </c>
      <c r="B17" s="8" t="e">
        <f ca="1">gtms.nb(TabMT2_1!$B$14:$B$15)</f>
        <v>#NAME?</v>
      </c>
    </row>
    <row r="18" spans="1:12" x14ac:dyDescent="0.3">
      <c r="A18" t="s">
        <v>21</v>
      </c>
      <c r="B18" s="8" t="e">
        <f ca="1">gtms.nbval(TabMT2_1!$A$14:$A$15)</f>
        <v>#NAME?</v>
      </c>
    </row>
    <row r="19" spans="1:12" x14ac:dyDescent="0.3">
      <c r="A19" t="s">
        <v>27</v>
      </c>
      <c r="B19" s="8" t="e">
        <f ca="1">gtms.moyenne(TabMT2_1!$B$14:$B$15)</f>
        <v>#NAME?</v>
      </c>
    </row>
    <row r="24" spans="1:12" x14ac:dyDescent="0.3">
      <c r="C24">
        <v>1</v>
      </c>
      <c r="D24">
        <f>C24+1</f>
        <v>2</v>
      </c>
      <c r="E24">
        <f t="shared" ref="E24:G24" si="2">D24+1</f>
        <v>3</v>
      </c>
      <c r="F24">
        <f t="shared" si="2"/>
        <v>4</v>
      </c>
      <c r="G24">
        <f t="shared" si="2"/>
        <v>5</v>
      </c>
      <c r="H24">
        <f t="shared" ref="H24" si="3">G24+1</f>
        <v>6</v>
      </c>
      <c r="I24">
        <f t="shared" ref="I24" si="4">H24+1</f>
        <v>7</v>
      </c>
      <c r="J24">
        <f t="shared" ref="J24" si="5">I24+1</f>
        <v>8</v>
      </c>
      <c r="K24">
        <f t="shared" ref="K24" si="6">J24+1</f>
        <v>9</v>
      </c>
      <c r="L24">
        <f t="shared" ref="L24" si="7">K24+1</f>
        <v>10</v>
      </c>
    </row>
    <row r="25" spans="1:12" x14ac:dyDescent="0.3">
      <c r="A25" t="s">
        <v>29</v>
      </c>
      <c r="C25" t="s">
        <v>2</v>
      </c>
    </row>
    <row r="26" spans="1:12" x14ac:dyDescent="0.3">
      <c r="A26" t="e">
        <f ca="1">gtmotif(A25,B27:L27,"NONE")</f>
        <v>#NAME?</v>
      </c>
      <c r="B26" t="s">
        <v>3</v>
      </c>
      <c r="C26" t="str">
        <f ca="1">IFERROR(INDEX($G$3:$G$12,C24),"")</f>
        <v/>
      </c>
      <c r="D26" t="str">
        <f t="shared" ref="D26:L26" ca="1" si="8">IFERROR(INDEX($G$3:$G$12,D24),"")</f>
        <v/>
      </c>
      <c r="E26" t="str">
        <f t="shared" ca="1" si="8"/>
        <v/>
      </c>
      <c r="F26" t="str">
        <f t="shared" ca="1" si="8"/>
        <v/>
      </c>
      <c r="G26" t="str">
        <f t="shared" ca="1" si="8"/>
        <v/>
      </c>
      <c r="H26" t="str">
        <f t="shared" ca="1" si="8"/>
        <v/>
      </c>
      <c r="I26" t="str">
        <f t="shared" ca="1" si="8"/>
        <v/>
      </c>
      <c r="J26" t="str">
        <f t="shared" ca="1" si="8"/>
        <v/>
      </c>
      <c r="K26" t="str">
        <f t="shared" ca="1" si="8"/>
        <v/>
      </c>
      <c r="L26" t="str">
        <f t="shared" ca="1" si="8"/>
        <v/>
      </c>
    </row>
    <row r="27" spans="1:12" x14ac:dyDescent="0.3">
      <c r="B27" s="2" t="str">
        <f>"¤¤"&amp;B26&amp;B41</f>
        <v>¤¤Produit;C;TFMT</v>
      </c>
      <c r="C27" t="e">
        <f ca="1">gtms.somme(IF(TabMT2_1!$C$2=C$26,SUMIF(TabMT2_1!$A$14:$A$15,$B27,TabMT2_1!$B$14:$B$15),0))</f>
        <v>#NAME?</v>
      </c>
      <c r="D27" t="e">
        <f ca="1">gtms.somme(IF(TabMT2_1!$C$2=D$26,SUMIF(TabMT2_1!$A$14:$A$15,$B27,TabMT2_1!$B$14:$B$15),0))</f>
        <v>#NAME?</v>
      </c>
      <c r="E27" t="e">
        <f ca="1">gtms.somme(IF(TabMT2_1!$C$2=E$26,SUMIF(TabMT2_1!$A$14:$A$15,$B27,TabMT2_1!$B$14:$B$15),0))</f>
        <v>#NAME?</v>
      </c>
      <c r="F27" t="e">
        <f ca="1">gtms.somme(IF(TabMT2_1!$C$2=F$26,SUMIF(TabMT2_1!$A$14:$A$15,$B27,TabMT2_1!$B$14:$B$15),0))</f>
        <v>#NAME?</v>
      </c>
      <c r="G27" t="e">
        <f ca="1">gtms.somme(IF(TabMT2_1!$C$2=G$26,SUMIF(TabMT2_1!$A$14:$A$15,$B27,TabMT2_1!$B$14:$B$15),0))</f>
        <v>#NAME?</v>
      </c>
      <c r="H27" t="e">
        <f ca="1">gtms.somme(IF(TabMT2_1!$C$2=H$26,SUMIF(TabMT2_1!$A$14:$A$15,$B27,TabMT2_1!$B$14:$B$15),0))</f>
        <v>#NAME?</v>
      </c>
      <c r="I27" t="e">
        <f ca="1">gtms.somme(IF(TabMT2_1!$C$2=I$26,SUMIF(TabMT2_1!$A$14:$A$15,$B27,TabMT2_1!$B$14:$B$15),0))</f>
        <v>#NAME?</v>
      </c>
      <c r="J27" t="e">
        <f ca="1">gtms.somme(IF(TabMT2_1!$C$2=J$26,SUMIF(TabMT2_1!$A$14:$A$15,$B27,TabMT2_1!$B$14:$B$15),0))</f>
        <v>#NAME?</v>
      </c>
      <c r="K27" t="e">
        <f ca="1">gtms.somme(IF(TabMT2_1!$C$2=K$26,SUMIF(TabMT2_1!$A$14:$A$15,$B27,TabMT2_1!$B$14:$B$15),0))</f>
        <v>#NAME?</v>
      </c>
      <c r="L27" t="e">
        <f ca="1">gtms.somme(IF(TabMT2_1!$C$2=L$26,SUMIF(TabMT2_1!$A$14:$A$15,$B27,TabMT2_1!$B$14:$B$15),0))</f>
        <v>#NAME?</v>
      </c>
    </row>
    <row r="41" spans="2:2" x14ac:dyDescent="0.3">
      <c r="B41" t="s">
        <v>0</v>
      </c>
    </row>
  </sheetData>
  <pageMargins left="0.7" right="0.7" top="0.75" bottom="0.75" header="0.3" footer="0.3"/>
  <ignoredErrors>
    <ignoredError sqref="F3"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9"/>
  <dimension ref="A2:L51"/>
  <sheetViews>
    <sheetView workbookViewId="0">
      <selection activeCell="E2" sqref="E2"/>
    </sheetView>
  </sheetViews>
  <sheetFormatPr defaultColWidth="11.5546875" defaultRowHeight="14.4" x14ac:dyDescent="0.3"/>
  <cols>
    <col min="1" max="1" width="22.6640625" customWidth="1"/>
    <col min="2" max="2" width="26.5546875" customWidth="1"/>
  </cols>
  <sheetData>
    <row r="2" spans="1:2" x14ac:dyDescent="0.3">
      <c r="B2" t="s">
        <v>48</v>
      </c>
    </row>
    <row r="3" spans="1:2" x14ac:dyDescent="0.3">
      <c r="A3" t="s">
        <v>42</v>
      </c>
      <c r="B3" s="8" t="e">
        <f ca="1">gtms.somme(TabMT2_2!$B$4)</f>
        <v>#NAME?</v>
      </c>
    </row>
    <row r="4" spans="1:2" x14ac:dyDescent="0.3">
      <c r="A4" t="s">
        <v>43</v>
      </c>
      <c r="B4" s="8" t="e">
        <f ca="1">gtms.max(TabMT2_2!$B$4)</f>
        <v>#NAME?</v>
      </c>
    </row>
    <row r="5" spans="1:2" x14ac:dyDescent="0.3">
      <c r="A5" t="s">
        <v>44</v>
      </c>
      <c r="B5" s="8" t="e">
        <f ca="1">gtms.min(TabMT2_2!$B$4)</f>
        <v>#NAME?</v>
      </c>
    </row>
    <row r="6" spans="1:2" x14ac:dyDescent="0.3">
      <c r="A6" t="s">
        <v>45</v>
      </c>
      <c r="B6" s="8" t="e">
        <f ca="1">gtms.nb(TabMT2_2!$B$4)</f>
        <v>#NAME?</v>
      </c>
    </row>
    <row r="7" spans="1:2" x14ac:dyDescent="0.3">
      <c r="A7" t="s">
        <v>46</v>
      </c>
      <c r="B7" s="8" t="e">
        <f ca="1">gtms.nbval(TabMT2_2!$B$4)</f>
        <v>#NAME?</v>
      </c>
    </row>
    <row r="8" spans="1:2" x14ac:dyDescent="0.3">
      <c r="A8" t="s">
        <v>47</v>
      </c>
      <c r="B8" s="8" t="e">
        <f ca="1">gtms.moyenne(TabMT2_2!$B$4)</f>
        <v>#NAME?</v>
      </c>
    </row>
    <row r="13" spans="1:2" x14ac:dyDescent="0.3">
      <c r="B13" t="s">
        <v>49</v>
      </c>
    </row>
    <row r="14" spans="1:2" x14ac:dyDescent="0.3">
      <c r="A14" t="s">
        <v>42</v>
      </c>
      <c r="B14" s="8" t="e">
        <f ca="1">gtms.somme(TabMT2_2!$B$13:$B$14)</f>
        <v>#NAME?</v>
      </c>
    </row>
    <row r="15" spans="1:2" x14ac:dyDescent="0.3">
      <c r="A15" t="s">
        <v>43</v>
      </c>
      <c r="B15" s="8" t="e">
        <f ca="1">gtms.max(TabMT2_2!$B$13:$B$14)</f>
        <v>#NAME?</v>
      </c>
    </row>
    <row r="16" spans="1:2" x14ac:dyDescent="0.3">
      <c r="A16" t="s">
        <v>44</v>
      </c>
      <c r="B16" s="8" t="e">
        <f ca="1">gtms.min(TabMT2_2!$B$13:$B$14)</f>
        <v>#NAME?</v>
      </c>
    </row>
    <row r="17" spans="1:12" x14ac:dyDescent="0.3">
      <c r="A17" t="s">
        <v>45</v>
      </c>
      <c r="B17" s="8" t="e">
        <f ca="1">gtms.nb(TabMT2_2!$B$13:$B$14)</f>
        <v>#NAME?</v>
      </c>
    </row>
    <row r="18" spans="1:12" x14ac:dyDescent="0.3">
      <c r="A18" t="s">
        <v>46</v>
      </c>
      <c r="B18" s="8" t="e">
        <f ca="1">gtms.nbval(TabMT2_2!$A$13:$A$14)</f>
        <v>#NAME?</v>
      </c>
    </row>
    <row r="19" spans="1:12" x14ac:dyDescent="0.3">
      <c r="A19" t="s">
        <v>47</v>
      </c>
      <c r="B19" s="8" t="e">
        <f ca="1">gtms.moyenne(TabMT2_2!$B$13:$B$14)</f>
        <v>#NAME?</v>
      </c>
    </row>
    <row r="26" spans="1:12" x14ac:dyDescent="0.3">
      <c r="C26">
        <v>1</v>
      </c>
      <c r="D26">
        <f>C26+1</f>
        <v>2</v>
      </c>
      <c r="E26">
        <f t="shared" ref="E26:K26" si="0">D26+1</f>
        <v>3</v>
      </c>
      <c r="F26">
        <f t="shared" si="0"/>
        <v>4</v>
      </c>
      <c r="G26">
        <f t="shared" si="0"/>
        <v>5</v>
      </c>
      <c r="H26">
        <f t="shared" si="0"/>
        <v>6</v>
      </c>
      <c r="I26">
        <f t="shared" si="0"/>
        <v>7</v>
      </c>
      <c r="J26">
        <f t="shared" si="0"/>
        <v>8</v>
      </c>
      <c r="K26">
        <f t="shared" si="0"/>
        <v>9</v>
      </c>
      <c r="L26">
        <f>K26+1</f>
        <v>10</v>
      </c>
    </row>
    <row r="27" spans="1:12" x14ac:dyDescent="0.3">
      <c r="A27" t="s">
        <v>54</v>
      </c>
      <c r="C27" t="s">
        <v>38</v>
      </c>
    </row>
    <row r="28" spans="1:12" x14ac:dyDescent="0.3">
      <c r="A28" t="e">
        <f ca="1">gtmotif(A27,B29:L29,"NONE")</f>
        <v>#NAME?</v>
      </c>
      <c r="B28" t="s">
        <v>51</v>
      </c>
      <c r="C28" t="str">
        <f>IFERROR(IF(C$26&gt;=ROWS('Table of contents'!$B$6:$B$7),"",INDEX('Table of contents'!$B$6:$B$7,C$26)),"")</f>
        <v>¤¤Country;C;TFMT</v>
      </c>
      <c r="D28" t="str">
        <f>IFERROR(IF(D$26&gt;=ROWS('Table of contents'!$B$6:$B$7),"",INDEX('Table of contents'!$B$6:$B$7,D$26)),"")</f>
        <v/>
      </c>
      <c r="E28" t="str">
        <f>IFERROR(IF(E$26&gt;=ROWS('Table of contents'!$B$6:$B$7),"",INDEX('Table of contents'!$B$6:$B$7,E$26)),"")</f>
        <v/>
      </c>
      <c r="F28" t="str">
        <f>IFERROR(IF(F$26&gt;=ROWS('Table of contents'!$B$6:$B$7),"",INDEX('Table of contents'!$B$6:$B$7,F$26)),"")</f>
        <v/>
      </c>
      <c r="G28" t="str">
        <f>IFERROR(IF(G$26&gt;=ROWS('Table of contents'!$B$6:$B$7),"",INDEX('Table of contents'!$B$6:$B$7,G$26)),"")</f>
        <v/>
      </c>
      <c r="H28" t="str">
        <f>IFERROR(IF(H$26&gt;=ROWS('Table of contents'!$B$6:$B$7),"",INDEX('Table of contents'!$B$6:$B$7,H$26)),"")</f>
        <v/>
      </c>
      <c r="I28" t="str">
        <f>IFERROR(IF(I$26&gt;=ROWS('Table of contents'!$B$6:$B$7),"",INDEX('Table of contents'!$B$6:$B$7,I$26)),"")</f>
        <v/>
      </c>
      <c r="J28" t="str">
        <f>IFERROR(IF(J$26&gt;=ROWS('Table of contents'!$B$6:$B$7),"",INDEX('Table of contents'!$B$6:$B$7,J$26)),"")</f>
        <v/>
      </c>
      <c r="K28" t="str">
        <f>IFERROR(IF(K$26&gt;=ROWS('Table of contents'!$B$6:$B$7),"",INDEX('Table of contents'!$B$6:$B$7,K$26)),"")</f>
        <v/>
      </c>
      <c r="L28" t="str">
        <f>IFERROR(IF(L$26&gt;=ROWS('Table of contents'!$B$6:$B$7),"",INDEX('Table of contents'!$B$6:$B$7,L$26)),"")</f>
        <v/>
      </c>
    </row>
    <row r="29" spans="1:12" x14ac:dyDescent="0.3">
      <c r="B29" s="2" t="str">
        <f>"¤¤"&amp;B28&amp;B43</f>
        <v>¤¤Product;C;TFMT</v>
      </c>
      <c r="C29" t="e">
        <f ca="1">gtms.somme(IF(TabMT2_1!$B$2=IFERROR(IF(C$26&gt;=ROWS('Table of contents'!$B$6:$B$7),"",INDEX('Table of contents'!$B$6:$B$7,C$26)),""),SUMIF(TabMT2_2!$A$13:$A$14,$B29,TabMT2_2!$B$13:$B$14),0))</f>
        <v>#NAME?</v>
      </c>
      <c r="D29" t="e">
        <f ca="1">gtms.somme(IF(TabMT2_1!$B$2=IFERROR(IF(D$26&gt;=ROWS('Table of contents'!$B$6:$B$7),"",INDEX('Table of contents'!$B$6:$B$7,D$26)),""),SUMIF(TabMT2_2!$A$13:$A$14,$B29,TabMT2_2!$B$13:$B$14),0))</f>
        <v>#NAME?</v>
      </c>
      <c r="E29" t="e">
        <f ca="1">gtms.somme(IF(TabMT2_1!$B$2=IFERROR(IF(E$26&gt;=ROWS('Table of contents'!$B$6:$B$7),"",INDEX('Table of contents'!$B$6:$B$7,E$26)),""),SUMIF(TabMT2_2!$A$13:$A$14,$B29,TabMT2_2!$B$13:$B$14),0))</f>
        <v>#NAME?</v>
      </c>
      <c r="F29" t="e">
        <f ca="1">gtms.somme(IF(TabMT2_1!$B$2=IFERROR(IF(F$26&gt;=ROWS('Table of contents'!$B$6:$B$7),"",INDEX('Table of contents'!$B$6:$B$7,F$26)),""),SUMIF(TabMT2_2!$A$13:$A$14,$B29,TabMT2_2!$B$13:$B$14),0))</f>
        <v>#NAME?</v>
      </c>
      <c r="G29" t="e">
        <f ca="1">gtms.somme(IF(TabMT2_1!$B$2=IFERROR(IF(G$26&gt;=ROWS('Table of contents'!$B$6:$B$7),"",INDEX('Table of contents'!$B$6:$B$7,G$26)),""),SUMIF(TabMT2_2!$A$13:$A$14,$B29,TabMT2_2!$B$13:$B$14),0))</f>
        <v>#NAME?</v>
      </c>
      <c r="H29" t="e">
        <f ca="1">gtms.somme(IF(TabMT2_1!$B$2=IFERROR(IF(H$26&gt;=ROWS('Table of contents'!$B$6:$B$7),"",INDEX('Table of contents'!$B$6:$B$7,H$26)),""),SUMIF(TabMT2_2!$A$13:$A$14,$B29,TabMT2_2!$B$13:$B$14),0))</f>
        <v>#NAME?</v>
      </c>
      <c r="I29" t="e">
        <f ca="1">gtms.somme(IF(TabMT2_1!$B$2=IFERROR(IF(I$26&gt;=ROWS('Table of contents'!$B$6:$B$7),"",INDEX('Table of contents'!$B$6:$B$7,I$26)),""),SUMIF(TabMT2_2!$A$13:$A$14,$B29,TabMT2_2!$B$13:$B$14),0))</f>
        <v>#NAME?</v>
      </c>
      <c r="J29" t="e">
        <f ca="1">gtms.somme(IF(TabMT2_1!$B$2=IFERROR(IF(J$26&gt;=ROWS('Table of contents'!$B$6:$B$7),"",INDEX('Table of contents'!$B$6:$B$7,J$26)),""),SUMIF(TabMT2_2!$A$13:$A$14,$B29,TabMT2_2!$B$13:$B$14),0))</f>
        <v>#NAME?</v>
      </c>
      <c r="K29" t="e">
        <f ca="1">gtms.somme(IF(TabMT2_1!$B$2=IFERROR(IF(K$26&gt;=ROWS('Table of contents'!$B$6:$B$7),"",INDEX('Table of contents'!$B$6:$B$7,K$26)),""),SUMIF(TabMT2_2!$A$13:$A$14,$B29,TabMT2_2!$B$13:$B$14),0))</f>
        <v>#NAME?</v>
      </c>
      <c r="L29" t="e">
        <f ca="1">gtms.somme(IF(TabMT2_1!$B$2=IFERROR(IF(L$26&gt;=ROWS('Table of contents'!$B$6:$B$7),"",INDEX('Table of contents'!$B$6:$B$7,L$26)),""),SUMIF(TabMT2_2!$A$13:$A$14,$B29,TabMT2_2!$B$13:$B$14),0))</f>
        <v>#NAME?</v>
      </c>
    </row>
    <row r="34" spans="1:12" x14ac:dyDescent="0.3">
      <c r="C34">
        <v>1</v>
      </c>
      <c r="D34">
        <f>C34+1</f>
        <v>2</v>
      </c>
      <c r="E34">
        <f t="shared" ref="E34:K34" si="1">D34+1</f>
        <v>3</v>
      </c>
      <c r="F34">
        <f t="shared" si="1"/>
        <v>4</v>
      </c>
      <c r="G34">
        <f t="shared" si="1"/>
        <v>5</v>
      </c>
      <c r="H34">
        <f t="shared" si="1"/>
        <v>6</v>
      </c>
      <c r="I34">
        <f t="shared" si="1"/>
        <v>7</v>
      </c>
      <c r="J34">
        <f t="shared" si="1"/>
        <v>8</v>
      </c>
      <c r="K34">
        <f t="shared" si="1"/>
        <v>9</v>
      </c>
      <c r="L34">
        <f>K34+1</f>
        <v>10</v>
      </c>
    </row>
    <row r="35" spans="1:12" x14ac:dyDescent="0.3">
      <c r="A35" t="s">
        <v>35</v>
      </c>
      <c r="C35" t="s">
        <v>2</v>
      </c>
    </row>
    <row r="36" spans="1:12" x14ac:dyDescent="0.3">
      <c r="A36" t="e">
        <f ca="1">gtmotif(A35,B37:L37,"NONE")</f>
        <v>#NAME?</v>
      </c>
      <c r="B36" t="s">
        <v>3</v>
      </c>
      <c r="C36" t="str">
        <f ca="1">IFERROR(INDEX(' GTMS 1 synthesis'!$G$3:$G$12,C34),"")</f>
        <v/>
      </c>
      <c r="D36" t="str">
        <f ca="1">IFERROR(INDEX(' GTMS 1 synthesis'!$G$3:$G$12,D34),"")</f>
        <v/>
      </c>
      <c r="E36" t="str">
        <f ca="1">IFERROR(INDEX(' GTMS 1 synthesis'!$G$3:$G$12,E34),"")</f>
        <v/>
      </c>
      <c r="F36" t="str">
        <f ca="1">IFERROR(INDEX(' GTMS 1 synthesis'!$G$3:$G$12,F34),"")</f>
        <v/>
      </c>
      <c r="G36" t="str">
        <f ca="1">IFERROR(INDEX(' GTMS 1 synthesis'!$G$3:$G$12,G34),"")</f>
        <v/>
      </c>
      <c r="H36" t="str">
        <f ca="1">IFERROR(INDEX(' GTMS 1 synthesis'!$G$3:$G$12,H34),"")</f>
        <v/>
      </c>
      <c r="I36" t="str">
        <f ca="1">IFERROR(INDEX(' GTMS 1 synthesis'!$G$3:$G$12,I34),"")</f>
        <v/>
      </c>
      <c r="J36" t="str">
        <f ca="1">IFERROR(INDEX(' GTMS 1 synthesis'!$G$3:$G$12,J34),"")</f>
        <v/>
      </c>
      <c r="K36" t="str">
        <f ca="1">IFERROR(INDEX(' GTMS 1 synthesis'!$G$3:$G$12,K34),"")</f>
        <v/>
      </c>
      <c r="L36" t="str">
        <f ca="1">IFERROR(INDEX(' GTMS 1 synthesis'!$G$3:$G$12,L34),"")</f>
        <v/>
      </c>
    </row>
    <row r="37" spans="1:12" x14ac:dyDescent="0.3">
      <c r="B37" s="2" t="str">
        <f>"¤¤"&amp;B36&amp;B51</f>
        <v>¤¤Produit;C;TFMT</v>
      </c>
      <c r="C37" t="e">
        <f ca="1">gtms.somme(IF(TabMT2_1!$C$2=IFERROR(INDEX(' GTMS 1 synthesis'!$G$3:$G$12,C34),""),SUMIF(TabMT2_2!$A$13:$A$14,$B37,TabMT2_2!$B$13:$B$14),0))</f>
        <v>#NAME?</v>
      </c>
      <c r="D37" t="e">
        <f ca="1">gtms.somme(IF(TabMT2_1!$C$2=IFERROR(INDEX(' GTMS 1 synthesis'!$G$3:$G$12,D34),""),SUMIF(TabMT2_2!$A$13:$A$14,$B37,TabMT2_2!$B$13:$B$14),0))</f>
        <v>#NAME?</v>
      </c>
      <c r="E37" t="e">
        <f ca="1">gtms.somme(IF(TabMT2_1!$C$2=IFERROR(INDEX(' GTMS 1 synthesis'!$G$3:$G$12,E34),""),SUMIF(TabMT2_2!$A$13:$A$14,$B37,TabMT2_2!$B$13:$B$14),0))</f>
        <v>#NAME?</v>
      </c>
      <c r="F37" t="e">
        <f ca="1">gtms.somme(IF(TabMT2_1!$C$2=IFERROR(INDEX(' GTMS 1 synthesis'!$G$3:$G$12,F34),""),SUMIF(TabMT2_2!$A$13:$A$14,$B37,TabMT2_2!$B$13:$B$14),0))</f>
        <v>#NAME?</v>
      </c>
      <c r="G37" t="e">
        <f ca="1">gtms.somme(IF(TabMT2_1!$C$2=IFERROR(INDEX(' GTMS 1 synthesis'!$G$3:$G$12,G34),""),SUMIF(TabMT2_2!$A$13:$A$14,$B37,TabMT2_2!$B$13:$B$14),0))</f>
        <v>#NAME?</v>
      </c>
      <c r="H37" t="e">
        <f ca="1">gtms.somme(IF(TabMT2_1!$C$2=IFERROR(INDEX(' GTMS 1 synthesis'!$G$3:$G$12,H34),""),SUMIF(TabMT2_2!$A$13:$A$14,$B37,TabMT2_2!$B$13:$B$14),0))</f>
        <v>#NAME?</v>
      </c>
      <c r="I37" t="e">
        <f ca="1">gtms.somme(IF(TabMT2_1!$C$2=IFERROR(INDEX(' GTMS 1 synthesis'!$G$3:$G$12,I34),""),SUMIF(TabMT2_2!$A$13:$A$14,$B37,TabMT2_2!$B$13:$B$14),0))</f>
        <v>#NAME?</v>
      </c>
      <c r="J37" t="e">
        <f ca="1">gtms.somme(IF(TabMT2_1!$C$2=IFERROR(INDEX(' GTMS 1 synthesis'!$G$3:$G$12,J34),""),SUMIF(TabMT2_2!$A$13:$A$14,$B37,TabMT2_2!$B$13:$B$14),0))</f>
        <v>#NAME?</v>
      </c>
      <c r="K37" t="e">
        <f ca="1">gtms.somme(IF(TabMT2_1!$C$2=IFERROR(INDEX(' GTMS 1 synthesis'!$G$3:$G$12,K34),""),SUMIF(TabMT2_2!$A$13:$A$14,$B37,TabMT2_2!$B$13:$B$14),0))</f>
        <v>#NAME?</v>
      </c>
      <c r="L37" t="e">
        <f ca="1">gtms.somme(IF(TabMT2_1!$C$2=IFERROR(INDEX(' GTMS 1 synthesis'!$G$3:$G$12,L34),""),SUMIF(TabMT2_2!$A$13:$A$14,$B37,TabMT2_2!$B$13:$B$14),0))</f>
        <v>#NAME?</v>
      </c>
    </row>
    <row r="43" spans="1:12" x14ac:dyDescent="0.3">
      <c r="B43" t="s">
        <v>0</v>
      </c>
    </row>
    <row r="51" spans="2:2" x14ac:dyDescent="0.3">
      <c r="B51" t="s">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0"/>
  <dimension ref="A1:F15"/>
  <sheetViews>
    <sheetView workbookViewId="0">
      <selection activeCell="C15" sqref="C15:D15"/>
    </sheetView>
  </sheetViews>
  <sheetFormatPr defaultColWidth="11.5546875" defaultRowHeight="14.4" x14ac:dyDescent="0.3"/>
  <cols>
    <col min="1" max="1" width="18.5546875" customWidth="1"/>
    <col min="5" max="5" width="14.6640625" customWidth="1"/>
    <col min="6" max="6" width="13.5546875" customWidth="1"/>
  </cols>
  <sheetData>
    <row r="1" spans="1:6" x14ac:dyDescent="0.3">
      <c r="A1" t="s">
        <v>55</v>
      </c>
    </row>
    <row r="3" spans="1:6" x14ac:dyDescent="0.3">
      <c r="A3" t="s">
        <v>56</v>
      </c>
    </row>
    <row r="4" spans="1:6" x14ac:dyDescent="0.3">
      <c r="A4" t="s">
        <v>57</v>
      </c>
    </row>
    <row r="6" spans="1:6" x14ac:dyDescent="0.3">
      <c r="A6" t="s">
        <v>58</v>
      </c>
    </row>
    <row r="7" spans="1:6" x14ac:dyDescent="0.3">
      <c r="A7" t="s">
        <v>59</v>
      </c>
    </row>
    <row r="9" spans="1:6" x14ac:dyDescent="0.3">
      <c r="A9" t="e">
        <f ca="1">gtmotif("Table"&amp;A1,B10:F10,"H")</f>
        <v>#NAME?</v>
      </c>
      <c r="B9" s="4" t="s">
        <v>38</v>
      </c>
      <c r="C9" s="4" t="s">
        <v>60</v>
      </c>
      <c r="D9" s="4" t="s">
        <v>61</v>
      </c>
      <c r="E9" s="4" t="s">
        <v>62</v>
      </c>
      <c r="F9" s="4" t="s">
        <v>63</v>
      </c>
    </row>
    <row r="10" spans="1:6" x14ac:dyDescent="0.3">
      <c r="B10" s="8" t="str">
        <f>"¤¤"&amp;B9&amp;";C;TFMT"</f>
        <v>¤¤Country;C;TFMT</v>
      </c>
      <c r="C10" s="10" t="e">
        <f ca="1">gthyperlien(C9&amp;$A$1,E10,"qsth://"""&amp;$B10&amp;"""."&amp;C$15)</f>
        <v>#NAME?</v>
      </c>
      <c r="D10" s="10" t="e">
        <f ca="1">gthyperlien(D9&amp;$A$1,F10,"qsth://"""&amp;$B10&amp;"""."&amp;D$15)</f>
        <v>#NAME?</v>
      </c>
      <c r="E10" t="e">
        <f ca="1">gtms.somme(IF(TabMT!$B$2=' GTMS country values'!$B10,TabMT!$B$4,0))</f>
        <v>#NAME?</v>
      </c>
      <c r="F10" t="e">
        <f ca="1">gtms.concatener(IF(TabMT!$B$2=' GTMS country values'!$B10,TabMT!$B$5,""))</f>
        <v>#NAME?</v>
      </c>
    </row>
    <row r="15" spans="1:6" x14ac:dyDescent="0.3">
      <c r="C15" t="s">
        <v>64</v>
      </c>
      <c r="D15" t="s">
        <v>61</v>
      </c>
    </row>
  </sheetData>
  <pageMargins left="0.7" right="0.7" top="0.75" bottom="0.75" header="0.3" footer="0.3"/>
  <pageSetup paperSize="9" orientation="portrait" horizontalDpi="12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3"/>
  <dimension ref="A1:D15"/>
  <sheetViews>
    <sheetView tabSelected="1" workbookViewId="0">
      <selection activeCell="D22" sqref="D22"/>
    </sheetView>
  </sheetViews>
  <sheetFormatPr defaultColWidth="11.5546875" defaultRowHeight="14.4" x14ac:dyDescent="0.3"/>
  <cols>
    <col min="1" max="1" width="13" customWidth="1"/>
  </cols>
  <sheetData>
    <row r="1" spans="1:4" x14ac:dyDescent="0.3">
      <c r="A1" t="s">
        <v>6</v>
      </c>
    </row>
    <row r="3" spans="1:4" x14ac:dyDescent="0.3">
      <c r="A3" t="s">
        <v>65</v>
      </c>
    </row>
    <row r="4" spans="1:4" x14ac:dyDescent="0.3">
      <c r="A4" t="s">
        <v>66</v>
      </c>
    </row>
    <row r="6" spans="1:4" x14ac:dyDescent="0.3">
      <c r="A6" t="s">
        <v>67</v>
      </c>
    </row>
    <row r="7" spans="1:4" x14ac:dyDescent="0.3">
      <c r="A7" t="s">
        <v>68</v>
      </c>
    </row>
    <row r="9" spans="1:4" x14ac:dyDescent="0.3">
      <c r="A9" t="e">
        <f ca="1">gtmotif("Table"&amp;A1,B10:D10,"H")</f>
        <v>#NAME?</v>
      </c>
      <c r="B9" s="4" t="s">
        <v>38</v>
      </c>
      <c r="C9" s="4" t="s">
        <v>60</v>
      </c>
      <c r="D9" s="4" t="s">
        <v>61</v>
      </c>
    </row>
    <row r="10" spans="1:4" x14ac:dyDescent="0.3">
      <c r="B10" s="8" t="str">
        <f>"¤¤"&amp;B9&amp;";C;TFMT"</f>
        <v>¤¤Country;C;TFMT</v>
      </c>
      <c r="C10" s="10" t="e">
        <f ca="1">gthyperlien(C9,INDIRECT(GTMOGETSHEETNAME($B10,"Ville")&amp;"!"&amp;C$14),"qsth://"""&amp;$B10&amp;"""."&amp;C$15)</f>
        <v>#NAME?</v>
      </c>
      <c r="D10" s="10" t="e">
        <f ca="1">gthyperlien(D9,INDIRECT(GTMOGETSHEETNAME($B10,"Ville")&amp;"!"&amp;D$14),"qsth://"""&amp;$B10&amp;"""."&amp;D$15)</f>
        <v>#NAME?</v>
      </c>
    </row>
    <row r="14" spans="1:4" x14ac:dyDescent="0.3">
      <c r="C14" t="s">
        <v>11</v>
      </c>
      <c r="D14" t="s">
        <v>12</v>
      </c>
    </row>
    <row r="15" spans="1:4" x14ac:dyDescent="0.3">
      <c r="C15" t="s">
        <v>64</v>
      </c>
      <c r="D15" t="s">
        <v>61</v>
      </c>
    </row>
  </sheetData>
  <pageMargins left="0.7" right="0.7" top="0.75" bottom="0.75" header="0.3" footer="0.3"/>
  <pageSetup paperSize="9" orientation="portrait" horizontalDpi="12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1"/>
  <dimension ref="A1:T145"/>
  <sheetViews>
    <sheetView workbookViewId="0">
      <selection activeCell="R14" sqref="R14"/>
    </sheetView>
  </sheetViews>
  <sheetFormatPr defaultColWidth="11.5546875" defaultRowHeight="14.4" x14ac:dyDescent="0.3"/>
  <cols>
    <col min="1" max="1" width="20.109375" customWidth="1"/>
    <col min="2" max="2" width="23.5546875" customWidth="1"/>
    <col min="6" max="6" width="21.44140625" customWidth="1"/>
    <col min="12" max="12" width="33.109375" customWidth="1"/>
  </cols>
  <sheetData>
    <row r="1" spans="1:20" x14ac:dyDescent="0.3">
      <c r="A1" t="s">
        <v>4</v>
      </c>
      <c r="F1" t="s">
        <v>76</v>
      </c>
      <c r="H1" t="s">
        <v>16</v>
      </c>
      <c r="I1">
        <f ca="1">MAX($S$6:$S$145)</f>
        <v>0</v>
      </c>
      <c r="L1" t="s">
        <v>93</v>
      </c>
      <c r="M1">
        <v>5</v>
      </c>
      <c r="P1" t="s">
        <v>17</v>
      </c>
      <c r="Q1" t="s">
        <v>18</v>
      </c>
      <c r="S1">
        <v>-999999</v>
      </c>
    </row>
    <row r="2" spans="1:20" ht="15" customHeight="1" x14ac:dyDescent="0.3">
      <c r="A2" s="11" t="s">
        <v>91</v>
      </c>
      <c r="B2" s="11"/>
      <c r="C2" s="11"/>
      <c r="D2" s="6"/>
      <c r="F2" t="s">
        <v>92</v>
      </c>
      <c r="G2" t="s">
        <v>95</v>
      </c>
      <c r="H2" t="s">
        <v>71</v>
      </c>
      <c r="L2" t="s">
        <v>94</v>
      </c>
      <c r="M2">
        <v>20</v>
      </c>
      <c r="T2" t="str">
        <f>CHAR(255)</f>
        <v>ÿ</v>
      </c>
    </row>
    <row r="3" spans="1:20" x14ac:dyDescent="0.3">
      <c r="A3" s="11"/>
      <c r="B3" s="11"/>
      <c r="C3" s="11"/>
      <c r="D3" s="6"/>
      <c r="F3" s="9">
        <v>1</v>
      </c>
      <c r="G3" s="9" t="e">
        <f ca="1">INDEX($R$6:$R$145,MATCH(F3,$S$6:$S$145,0))</f>
        <v>#N/A</v>
      </c>
      <c r="H3" s="9">
        <f ca="1">SUMIF($P$6:$P$145,G3,$Q$6:$Q$145)</f>
        <v>0</v>
      </c>
      <c r="I3" s="9"/>
      <c r="P3">
        <v>8</v>
      </c>
      <c r="Q3">
        <v>8</v>
      </c>
    </row>
    <row r="4" spans="1:20" ht="96" customHeight="1" x14ac:dyDescent="0.3">
      <c r="A4" s="13" t="s">
        <v>90</v>
      </c>
      <c r="B4" s="12"/>
      <c r="C4" s="12"/>
      <c r="D4" s="12"/>
      <c r="E4" s="12"/>
      <c r="F4" s="9">
        <f>F3+1</f>
        <v>2</v>
      </c>
      <c r="G4" s="9" t="e">
        <f t="shared" ref="G4:G22" ca="1" si="0">INDEX($R$6:$R$145,MATCH(F4,$S$6:$S$145,0))</f>
        <v>#N/A</v>
      </c>
      <c r="H4" s="9">
        <f t="shared" ref="H4:H22" ca="1" si="1">SUMIF($P$6:$P$145,G4,$Q$6:$Q$145)</f>
        <v>0</v>
      </c>
      <c r="I4" s="9"/>
      <c r="K4" t="s">
        <v>97</v>
      </c>
      <c r="P4" t="s">
        <v>14</v>
      </c>
      <c r="Q4" t="s">
        <v>15</v>
      </c>
    </row>
    <row r="5" spans="1:20" x14ac:dyDescent="0.3">
      <c r="F5" s="9">
        <f t="shared" ref="F5:F22" si="2">F4+1</f>
        <v>3</v>
      </c>
      <c r="G5" s="9" t="e">
        <f t="shared" ca="1" si="0"/>
        <v>#N/A</v>
      </c>
      <c r="H5" s="9">
        <f t="shared" ca="1" si="1"/>
        <v>0</v>
      </c>
      <c r="I5" s="9"/>
      <c r="K5" t="s">
        <v>98</v>
      </c>
      <c r="L5" t="s">
        <v>100</v>
      </c>
      <c r="M5" t="s">
        <v>99</v>
      </c>
      <c r="N5" t="s">
        <v>102</v>
      </c>
      <c r="O5" t="s">
        <v>103</v>
      </c>
      <c r="P5" t="s">
        <v>104</v>
      </c>
      <c r="Q5" t="s">
        <v>71</v>
      </c>
      <c r="R5" t="s">
        <v>106</v>
      </c>
      <c r="S5" t="s">
        <v>107</v>
      </c>
    </row>
    <row r="6" spans="1:20" x14ac:dyDescent="0.3">
      <c r="A6" s="4" t="s">
        <v>51</v>
      </c>
      <c r="B6" s="4" t="s">
        <v>71</v>
      </c>
      <c r="C6" t="s">
        <v>96</v>
      </c>
      <c r="F6" s="9">
        <f t="shared" si="2"/>
        <v>4</v>
      </c>
      <c r="G6" s="9" t="e">
        <f t="shared" ca="1" si="0"/>
        <v>#N/A</v>
      </c>
      <c r="H6" s="9">
        <f t="shared" ca="1" si="1"/>
        <v>0</v>
      </c>
      <c r="I6" s="9"/>
      <c r="K6">
        <v>1</v>
      </c>
      <c r="L6">
        <f>K6-(M6-1)*$M$2</f>
        <v>1</v>
      </c>
      <c r="M6">
        <f>INT((K6-1)/$M$2)+1</f>
        <v>1</v>
      </c>
      <c r="N6" t="str">
        <f ca="1">IFERROR(GTMOGETSHEETNAME(INDEX('Table of contents'!$B$6:$B$7,M6),"Ville"),",")</f>
        <v>,</v>
      </c>
      <c r="O6" t="e">
        <f ca="1">IFERROR($N6&amp;"!"&amp;P$4&amp;P$3+IF($L6&lt;=INDIRECT($N6&amp;"!"&amp;$Q$1),$L6,$S$1),NA())</f>
        <v>#N/A</v>
      </c>
      <c r="P6" t="str">
        <f ca="1">IF(IFERROR(INDIRECT($O6),"")="","",INDIRECT($O6))</f>
        <v/>
      </c>
      <c r="Q6" t="str">
        <f t="shared" ref="Q6:Q69" ca="1" si="3">IFERROR(INDIRECT($N6&amp;"!"&amp;Q$4&amp;(Q$3+$L6)),"")</f>
        <v/>
      </c>
      <c r="R6" t="str">
        <f ca="1">IF(P6="",$T$2,IF(COUNTIF(P$5:P6,P6)=1,P6,$T$2))</f>
        <v>ÿ</v>
      </c>
      <c r="S6">
        <f ca="1">IF(OR(P6="",R6=""),0,COUNTIF($R$6:$R$145,"&lt;="&amp;R6))</f>
        <v>0</v>
      </c>
    </row>
    <row r="7" spans="1:20" ht="15" x14ac:dyDescent="0.3">
      <c r="A7" s="8" t="str">
        <f ca="1">IFERROR(INDEX(G$3:G$22,$C7),"")</f>
        <v/>
      </c>
      <c r="B7" s="8">
        <f ca="1">IFERROR(INDEX(H$3:H$22,$C7),"")</f>
        <v>0</v>
      </c>
      <c r="C7">
        <v>1</v>
      </c>
      <c r="F7" s="9">
        <f t="shared" si="2"/>
        <v>5</v>
      </c>
      <c r="G7" s="9" t="e">
        <f t="shared" ca="1" si="0"/>
        <v>#N/A</v>
      </c>
      <c r="H7" s="9">
        <f t="shared" ca="1" si="1"/>
        <v>0</v>
      </c>
      <c r="I7" s="9"/>
      <c r="K7">
        <f>K6+1</f>
        <v>2</v>
      </c>
      <c r="L7">
        <f t="shared" ref="L7:L70" si="4">K7-(M7-1)*$M$2</f>
        <v>2</v>
      </c>
      <c r="M7">
        <f t="shared" ref="M7:M70" si="5">INT((K7-1)/$M$2)+1</f>
        <v>1</v>
      </c>
      <c r="N7" t="str">
        <f ca="1">IFERROR(GTMOGETSHEETNAME(INDEX('Table of contents'!$B$6:$B$7,M7),"Ville"),",")</f>
        <v>,</v>
      </c>
      <c r="O7" t="e">
        <f t="shared" ref="O7:O70" ca="1" si="6">IFERROR($N7&amp;"!"&amp;P$4&amp;P$3+IF($L7&lt;=INDIRECT($N7&amp;"!"&amp;$Q$1),$L7,$S$1),NA())</f>
        <v>#N/A</v>
      </c>
      <c r="P7" t="str">
        <f t="shared" ref="P7:P70" ca="1" si="7">IF(IFERROR(INDIRECT($O7),"")="","",INDIRECT($O7))</f>
        <v/>
      </c>
      <c r="Q7" t="str">
        <f t="shared" ca="1" si="3"/>
        <v/>
      </c>
      <c r="R7" t="str">
        <f ca="1">IF(P7="",$T$2,IF(COUNTIF(P$5:P7,P7)=1,P7,$T$2))</f>
        <v>ÿ</v>
      </c>
      <c r="S7">
        <f t="shared" ref="S7:S70" ca="1" si="8">IF(OR(P7="",R7=""),0,COUNTIF($R$6:$R$145,"&lt;="&amp;R7))</f>
        <v>0</v>
      </c>
    </row>
    <row r="8" spans="1:20" ht="15" x14ac:dyDescent="0.3">
      <c r="A8" s="8" t="str">
        <f t="shared" ref="A8:B26" ca="1" si="9">IFERROR(INDEX(G$3:G$22,$C8),"")</f>
        <v/>
      </c>
      <c r="B8" s="8">
        <f t="shared" ca="1" si="9"/>
        <v>0</v>
      </c>
      <c r="C8">
        <f>C7+1</f>
        <v>2</v>
      </c>
      <c r="F8" s="9">
        <f t="shared" si="2"/>
        <v>6</v>
      </c>
      <c r="G8" s="9" t="e">
        <f t="shared" ca="1" si="0"/>
        <v>#N/A</v>
      </c>
      <c r="H8" s="9">
        <f t="shared" ca="1" si="1"/>
        <v>0</v>
      </c>
      <c r="I8" s="9"/>
      <c r="K8">
        <f t="shared" ref="K8:K71" si="10">K7+1</f>
        <v>3</v>
      </c>
      <c r="L8">
        <f t="shared" si="4"/>
        <v>3</v>
      </c>
      <c r="M8">
        <f t="shared" si="5"/>
        <v>1</v>
      </c>
      <c r="N8" t="str">
        <f ca="1">IFERROR(GTMOGETSHEETNAME(INDEX('Table of contents'!$B$6:$B$7,M8),"Ville"),",")</f>
        <v>,</v>
      </c>
      <c r="O8" t="e">
        <f t="shared" ca="1" si="6"/>
        <v>#N/A</v>
      </c>
      <c r="P8" t="str">
        <f t="shared" ca="1" si="7"/>
        <v/>
      </c>
      <c r="Q8" t="str">
        <f t="shared" ca="1" si="3"/>
        <v/>
      </c>
      <c r="R8" t="str">
        <f ca="1">IF(P8="",$T$2,IF(COUNTIF(P$5:P8,P8)=1,P8,$T$2))</f>
        <v>ÿ</v>
      </c>
      <c r="S8">
        <f t="shared" ca="1" si="8"/>
        <v>0</v>
      </c>
    </row>
    <row r="9" spans="1:20" ht="15" x14ac:dyDescent="0.3">
      <c r="A9" s="8" t="str">
        <f t="shared" ca="1" si="9"/>
        <v/>
      </c>
      <c r="B9" s="8">
        <f t="shared" ca="1" si="9"/>
        <v>0</v>
      </c>
      <c r="C9">
        <f t="shared" ref="C9:C26" si="11">C8+1</f>
        <v>3</v>
      </c>
      <c r="F9" s="9">
        <f t="shared" si="2"/>
        <v>7</v>
      </c>
      <c r="G9" s="9" t="e">
        <f t="shared" ca="1" si="0"/>
        <v>#N/A</v>
      </c>
      <c r="H9" s="9">
        <f t="shared" ca="1" si="1"/>
        <v>0</v>
      </c>
      <c r="I9" s="9"/>
      <c r="K9">
        <f t="shared" si="10"/>
        <v>4</v>
      </c>
      <c r="L9">
        <f t="shared" si="4"/>
        <v>4</v>
      </c>
      <c r="M9">
        <f t="shared" si="5"/>
        <v>1</v>
      </c>
      <c r="N9" t="str">
        <f ca="1">IFERROR(GTMOGETSHEETNAME(INDEX('Table of contents'!$B$6:$B$7,M9),"Ville"),",")</f>
        <v>,</v>
      </c>
      <c r="O9" t="e">
        <f t="shared" ca="1" si="6"/>
        <v>#N/A</v>
      </c>
      <c r="P9" t="str">
        <f t="shared" ca="1" si="7"/>
        <v/>
      </c>
      <c r="Q9" t="str">
        <f t="shared" ca="1" si="3"/>
        <v/>
      </c>
      <c r="R9" t="str">
        <f ca="1">IF(P9="",$T$2,IF(COUNTIF(P$5:P9,P9)=1,P9,$T$2))</f>
        <v>ÿ</v>
      </c>
      <c r="S9">
        <f t="shared" ca="1" si="8"/>
        <v>0</v>
      </c>
    </row>
    <row r="10" spans="1:20" ht="15" x14ac:dyDescent="0.3">
      <c r="A10" s="8" t="str">
        <f t="shared" ca="1" si="9"/>
        <v/>
      </c>
      <c r="B10" s="8">
        <f t="shared" ca="1" si="9"/>
        <v>0</v>
      </c>
      <c r="C10">
        <f t="shared" si="11"/>
        <v>4</v>
      </c>
      <c r="F10" s="9">
        <f t="shared" si="2"/>
        <v>8</v>
      </c>
      <c r="G10" s="9" t="e">
        <f t="shared" ca="1" si="0"/>
        <v>#N/A</v>
      </c>
      <c r="H10" s="9">
        <f t="shared" ca="1" si="1"/>
        <v>0</v>
      </c>
      <c r="I10" s="9"/>
      <c r="K10">
        <f t="shared" si="10"/>
        <v>5</v>
      </c>
      <c r="L10">
        <f t="shared" si="4"/>
        <v>5</v>
      </c>
      <c r="M10">
        <f t="shared" si="5"/>
        <v>1</v>
      </c>
      <c r="N10" t="str">
        <f ca="1">IFERROR(GTMOGETSHEETNAME(INDEX('Table of contents'!$B$6:$B$7,M10),"Ville"),",")</f>
        <v>,</v>
      </c>
      <c r="O10" t="e">
        <f t="shared" ca="1" si="6"/>
        <v>#N/A</v>
      </c>
      <c r="P10" t="str">
        <f t="shared" ca="1" si="7"/>
        <v/>
      </c>
      <c r="Q10" t="str">
        <f t="shared" ca="1" si="3"/>
        <v/>
      </c>
      <c r="R10" t="str">
        <f ca="1">IF(P10="",$T$2,IF(COUNTIF(P$5:P10,P10)=1,P10,$T$2))</f>
        <v>ÿ</v>
      </c>
      <c r="S10">
        <f t="shared" ca="1" si="8"/>
        <v>0</v>
      </c>
    </row>
    <row r="11" spans="1:20" ht="15" x14ac:dyDescent="0.3">
      <c r="A11" s="8" t="str">
        <f t="shared" ca="1" si="9"/>
        <v/>
      </c>
      <c r="B11" s="8">
        <f t="shared" ca="1" si="9"/>
        <v>0</v>
      </c>
      <c r="C11">
        <f t="shared" si="11"/>
        <v>5</v>
      </c>
      <c r="F11" s="9">
        <f t="shared" si="2"/>
        <v>9</v>
      </c>
      <c r="G11" s="9" t="e">
        <f t="shared" ca="1" si="0"/>
        <v>#N/A</v>
      </c>
      <c r="H11" s="9">
        <f t="shared" ca="1" si="1"/>
        <v>0</v>
      </c>
      <c r="I11" s="9"/>
      <c r="K11">
        <f t="shared" si="10"/>
        <v>6</v>
      </c>
      <c r="L11">
        <f t="shared" si="4"/>
        <v>6</v>
      </c>
      <c r="M11">
        <f t="shared" si="5"/>
        <v>1</v>
      </c>
      <c r="N11" t="str">
        <f ca="1">IFERROR(GTMOGETSHEETNAME(INDEX('Table of contents'!$B$6:$B$7,M11),"Ville"),",")</f>
        <v>,</v>
      </c>
      <c r="O11" t="e">
        <f t="shared" ca="1" si="6"/>
        <v>#N/A</v>
      </c>
      <c r="P11" t="str">
        <f t="shared" ca="1" si="7"/>
        <v/>
      </c>
      <c r="Q11" t="str">
        <f t="shared" ca="1" si="3"/>
        <v/>
      </c>
      <c r="R11" t="str">
        <f ca="1">IF(P11="",$T$2,IF(COUNTIF(P$5:P11,P11)=1,P11,$T$2))</f>
        <v>ÿ</v>
      </c>
      <c r="S11">
        <f t="shared" ca="1" si="8"/>
        <v>0</v>
      </c>
    </row>
    <row r="12" spans="1:20" ht="15" x14ac:dyDescent="0.3">
      <c r="A12" s="8" t="str">
        <f t="shared" ca="1" si="9"/>
        <v/>
      </c>
      <c r="B12" s="8">
        <f t="shared" ca="1" si="9"/>
        <v>0</v>
      </c>
      <c r="C12">
        <f t="shared" si="11"/>
        <v>6</v>
      </c>
      <c r="F12" s="9">
        <f t="shared" si="2"/>
        <v>10</v>
      </c>
      <c r="G12" s="9" t="e">
        <f t="shared" ca="1" si="0"/>
        <v>#N/A</v>
      </c>
      <c r="H12" s="9">
        <f t="shared" ca="1" si="1"/>
        <v>0</v>
      </c>
      <c r="I12" s="9"/>
      <c r="K12">
        <f t="shared" si="10"/>
        <v>7</v>
      </c>
      <c r="L12">
        <f t="shared" si="4"/>
        <v>7</v>
      </c>
      <c r="M12">
        <f t="shared" si="5"/>
        <v>1</v>
      </c>
      <c r="N12" t="str">
        <f ca="1">IFERROR(GTMOGETSHEETNAME(INDEX('Table of contents'!$B$6:$B$7,M12),"Ville"),",")</f>
        <v>,</v>
      </c>
      <c r="O12" t="e">
        <f t="shared" ca="1" si="6"/>
        <v>#N/A</v>
      </c>
      <c r="P12" t="str">
        <f t="shared" ca="1" si="7"/>
        <v/>
      </c>
      <c r="Q12" t="str">
        <f t="shared" ca="1" si="3"/>
        <v/>
      </c>
      <c r="R12" t="str">
        <f ca="1">IF(P12="",$T$2,IF(COUNTIF(P$5:P12,P12)=1,P12,$T$2))</f>
        <v>ÿ</v>
      </c>
      <c r="S12">
        <f t="shared" ca="1" si="8"/>
        <v>0</v>
      </c>
    </row>
    <row r="13" spans="1:20" ht="15" x14ac:dyDescent="0.3">
      <c r="A13" s="8" t="str">
        <f t="shared" ca="1" si="9"/>
        <v/>
      </c>
      <c r="B13" s="8">
        <f t="shared" ca="1" si="9"/>
        <v>0</v>
      </c>
      <c r="C13">
        <f t="shared" si="11"/>
        <v>7</v>
      </c>
      <c r="F13" s="9">
        <f t="shared" si="2"/>
        <v>11</v>
      </c>
      <c r="G13" s="9" t="e">
        <f t="shared" ca="1" si="0"/>
        <v>#N/A</v>
      </c>
      <c r="H13" s="9">
        <f t="shared" ca="1" si="1"/>
        <v>0</v>
      </c>
      <c r="I13" s="9"/>
      <c r="K13">
        <f t="shared" si="10"/>
        <v>8</v>
      </c>
      <c r="L13">
        <f t="shared" si="4"/>
        <v>8</v>
      </c>
      <c r="M13">
        <f t="shared" si="5"/>
        <v>1</v>
      </c>
      <c r="N13" t="str">
        <f ca="1">IFERROR(GTMOGETSHEETNAME(INDEX('Table of contents'!$B$6:$B$7,M13),"Ville"),",")</f>
        <v>,</v>
      </c>
      <c r="O13" t="e">
        <f t="shared" ca="1" si="6"/>
        <v>#N/A</v>
      </c>
      <c r="P13" t="str">
        <f t="shared" ca="1" si="7"/>
        <v/>
      </c>
      <c r="Q13" t="str">
        <f t="shared" ca="1" si="3"/>
        <v/>
      </c>
      <c r="R13" t="str">
        <f ca="1">IF(P13="",$T$2,IF(COUNTIF(P$5:P13,P13)=1,P13,$T$2))</f>
        <v>ÿ</v>
      </c>
      <c r="S13">
        <f t="shared" ca="1" si="8"/>
        <v>0</v>
      </c>
    </row>
    <row r="14" spans="1:20" ht="15" x14ac:dyDescent="0.3">
      <c r="A14" s="8" t="str">
        <f t="shared" ca="1" si="9"/>
        <v/>
      </c>
      <c r="B14" s="8">
        <f t="shared" ca="1" si="9"/>
        <v>0</v>
      </c>
      <c r="C14">
        <f t="shared" si="11"/>
        <v>8</v>
      </c>
      <c r="F14" s="9">
        <f t="shared" si="2"/>
        <v>12</v>
      </c>
      <c r="G14" s="9" t="e">
        <f t="shared" ca="1" si="0"/>
        <v>#N/A</v>
      </c>
      <c r="H14" s="9">
        <f t="shared" ca="1" si="1"/>
        <v>0</v>
      </c>
      <c r="I14" s="9"/>
      <c r="K14">
        <f t="shared" si="10"/>
        <v>9</v>
      </c>
      <c r="L14">
        <f t="shared" si="4"/>
        <v>9</v>
      </c>
      <c r="M14">
        <f t="shared" si="5"/>
        <v>1</v>
      </c>
      <c r="N14" t="str">
        <f ca="1">IFERROR(GTMOGETSHEETNAME(INDEX('Table of contents'!$B$6:$B$7,M14),"Ville"),",")</f>
        <v>,</v>
      </c>
      <c r="O14" t="e">
        <f t="shared" ca="1" si="6"/>
        <v>#N/A</v>
      </c>
      <c r="P14" t="str">
        <f t="shared" ca="1" si="7"/>
        <v/>
      </c>
      <c r="Q14" t="str">
        <f t="shared" ca="1" si="3"/>
        <v/>
      </c>
      <c r="R14" t="str">
        <f ca="1">IF(P14="",$T$2,IF(COUNTIF(P$5:P14,P14)=1,P14,$T$2))</f>
        <v>ÿ</v>
      </c>
      <c r="S14">
        <f t="shared" ca="1" si="8"/>
        <v>0</v>
      </c>
    </row>
    <row r="15" spans="1:20" ht="15" x14ac:dyDescent="0.3">
      <c r="A15" s="8" t="str">
        <f t="shared" ca="1" si="9"/>
        <v/>
      </c>
      <c r="B15" s="8">
        <f t="shared" ca="1" si="9"/>
        <v>0</v>
      </c>
      <c r="C15">
        <f t="shared" si="11"/>
        <v>9</v>
      </c>
      <c r="F15" s="9">
        <f t="shared" si="2"/>
        <v>13</v>
      </c>
      <c r="G15" s="9" t="e">
        <f t="shared" ca="1" si="0"/>
        <v>#N/A</v>
      </c>
      <c r="H15" s="9">
        <f t="shared" ca="1" si="1"/>
        <v>0</v>
      </c>
      <c r="I15" s="9"/>
      <c r="K15">
        <f t="shared" si="10"/>
        <v>10</v>
      </c>
      <c r="L15">
        <f t="shared" si="4"/>
        <v>10</v>
      </c>
      <c r="M15">
        <f t="shared" si="5"/>
        <v>1</v>
      </c>
      <c r="N15" t="str">
        <f ca="1">IFERROR(GTMOGETSHEETNAME(INDEX('Table of contents'!$B$6:$B$7,M15),"Ville"),",")</f>
        <v>,</v>
      </c>
      <c r="O15" t="e">
        <f t="shared" ca="1" si="6"/>
        <v>#N/A</v>
      </c>
      <c r="P15" t="str">
        <f t="shared" ca="1" si="7"/>
        <v/>
      </c>
      <c r="Q15" t="str">
        <f t="shared" ca="1" si="3"/>
        <v/>
      </c>
      <c r="R15" t="str">
        <f ca="1">IF(P15="",$T$2,IF(COUNTIF(P$5:P15,P15)=1,P15,$T$2))</f>
        <v>ÿ</v>
      </c>
      <c r="S15">
        <f t="shared" ca="1" si="8"/>
        <v>0</v>
      </c>
    </row>
    <row r="16" spans="1:20" ht="15" x14ac:dyDescent="0.3">
      <c r="A16" s="8" t="str">
        <f t="shared" ca="1" si="9"/>
        <v/>
      </c>
      <c r="B16" s="8">
        <f t="shared" ca="1" si="9"/>
        <v>0</v>
      </c>
      <c r="C16">
        <f t="shared" si="11"/>
        <v>10</v>
      </c>
      <c r="F16" s="9">
        <f t="shared" si="2"/>
        <v>14</v>
      </c>
      <c r="G16" s="9" t="e">
        <f t="shared" ca="1" si="0"/>
        <v>#N/A</v>
      </c>
      <c r="H16" s="9">
        <f t="shared" ca="1" si="1"/>
        <v>0</v>
      </c>
      <c r="I16" s="9"/>
      <c r="K16">
        <f t="shared" si="10"/>
        <v>11</v>
      </c>
      <c r="L16">
        <f t="shared" si="4"/>
        <v>11</v>
      </c>
      <c r="M16">
        <f t="shared" si="5"/>
        <v>1</v>
      </c>
      <c r="N16" t="str">
        <f ca="1">IFERROR(GTMOGETSHEETNAME(INDEX('Table of contents'!$B$6:$B$7,M16),"Ville"),",")</f>
        <v>,</v>
      </c>
      <c r="O16" t="e">
        <f t="shared" ca="1" si="6"/>
        <v>#N/A</v>
      </c>
      <c r="P16" t="str">
        <f t="shared" ca="1" si="7"/>
        <v/>
      </c>
      <c r="Q16" t="str">
        <f t="shared" ca="1" si="3"/>
        <v/>
      </c>
      <c r="R16" t="str">
        <f ca="1">IF(P16="",$T$2,IF(COUNTIF(P$5:P16,P16)=1,P16,$T$2))</f>
        <v>ÿ</v>
      </c>
      <c r="S16">
        <f t="shared" ca="1" si="8"/>
        <v>0</v>
      </c>
    </row>
    <row r="17" spans="1:19" ht="15" x14ac:dyDescent="0.3">
      <c r="A17" s="8" t="str">
        <f t="shared" ca="1" si="9"/>
        <v/>
      </c>
      <c r="B17" s="8">
        <f t="shared" ca="1" si="9"/>
        <v>0</v>
      </c>
      <c r="C17">
        <f t="shared" si="11"/>
        <v>11</v>
      </c>
      <c r="F17" s="9">
        <f t="shared" si="2"/>
        <v>15</v>
      </c>
      <c r="G17" s="9" t="e">
        <f t="shared" ca="1" si="0"/>
        <v>#N/A</v>
      </c>
      <c r="H17" s="9">
        <f t="shared" ca="1" si="1"/>
        <v>0</v>
      </c>
      <c r="I17" s="9"/>
      <c r="K17">
        <f t="shared" si="10"/>
        <v>12</v>
      </c>
      <c r="L17">
        <f t="shared" si="4"/>
        <v>12</v>
      </c>
      <c r="M17">
        <f t="shared" si="5"/>
        <v>1</v>
      </c>
      <c r="N17" t="str">
        <f ca="1">IFERROR(GTMOGETSHEETNAME(INDEX('Table of contents'!$B$6:$B$7,M17),"Ville"),",")</f>
        <v>,</v>
      </c>
      <c r="O17" t="e">
        <f t="shared" ca="1" si="6"/>
        <v>#N/A</v>
      </c>
      <c r="P17" t="str">
        <f t="shared" ca="1" si="7"/>
        <v/>
      </c>
      <c r="Q17" t="str">
        <f t="shared" ca="1" si="3"/>
        <v/>
      </c>
      <c r="R17" t="str">
        <f ca="1">IF(P17="",$T$2,IF(COUNTIF(P$5:P17,P17)=1,P17,$T$2))</f>
        <v>ÿ</v>
      </c>
      <c r="S17">
        <f t="shared" ca="1" si="8"/>
        <v>0</v>
      </c>
    </row>
    <row r="18" spans="1:19" ht="15" x14ac:dyDescent="0.3">
      <c r="A18" s="8" t="str">
        <f t="shared" ca="1" si="9"/>
        <v/>
      </c>
      <c r="B18" s="8">
        <f t="shared" ca="1" si="9"/>
        <v>0</v>
      </c>
      <c r="C18">
        <f t="shared" si="11"/>
        <v>12</v>
      </c>
      <c r="F18" s="9">
        <f t="shared" si="2"/>
        <v>16</v>
      </c>
      <c r="G18" s="9" t="e">
        <f t="shared" ca="1" si="0"/>
        <v>#N/A</v>
      </c>
      <c r="H18" s="9">
        <f t="shared" ca="1" si="1"/>
        <v>0</v>
      </c>
      <c r="I18" s="9"/>
      <c r="K18">
        <f t="shared" si="10"/>
        <v>13</v>
      </c>
      <c r="L18">
        <f t="shared" si="4"/>
        <v>13</v>
      </c>
      <c r="M18">
        <f t="shared" si="5"/>
        <v>1</v>
      </c>
      <c r="N18" t="str">
        <f ca="1">IFERROR(GTMOGETSHEETNAME(INDEX('Table of contents'!$B$6:$B$7,M18),"Ville"),",")</f>
        <v>,</v>
      </c>
      <c r="O18" t="e">
        <f t="shared" ca="1" si="6"/>
        <v>#N/A</v>
      </c>
      <c r="P18" t="str">
        <f t="shared" ca="1" si="7"/>
        <v/>
      </c>
      <c r="Q18" t="str">
        <f t="shared" ca="1" si="3"/>
        <v/>
      </c>
      <c r="R18" t="str">
        <f ca="1">IF(P18="",$T$2,IF(COUNTIF(P$5:P18,P18)=1,P18,$T$2))</f>
        <v>ÿ</v>
      </c>
      <c r="S18">
        <f t="shared" ca="1" si="8"/>
        <v>0</v>
      </c>
    </row>
    <row r="19" spans="1:19" ht="15" x14ac:dyDescent="0.3">
      <c r="A19" s="8" t="str">
        <f t="shared" ca="1" si="9"/>
        <v/>
      </c>
      <c r="B19" s="8">
        <f t="shared" ca="1" si="9"/>
        <v>0</v>
      </c>
      <c r="C19">
        <f t="shared" si="11"/>
        <v>13</v>
      </c>
      <c r="F19" s="9">
        <f t="shared" si="2"/>
        <v>17</v>
      </c>
      <c r="G19" s="9" t="e">
        <f t="shared" ca="1" si="0"/>
        <v>#N/A</v>
      </c>
      <c r="H19" s="9">
        <f t="shared" ca="1" si="1"/>
        <v>0</v>
      </c>
      <c r="I19" s="9"/>
      <c r="K19">
        <f t="shared" si="10"/>
        <v>14</v>
      </c>
      <c r="L19">
        <f t="shared" si="4"/>
        <v>14</v>
      </c>
      <c r="M19">
        <f t="shared" si="5"/>
        <v>1</v>
      </c>
      <c r="N19" t="str">
        <f ca="1">IFERROR(GTMOGETSHEETNAME(INDEX('Table of contents'!$B$6:$B$7,M19),"Ville"),",")</f>
        <v>,</v>
      </c>
      <c r="O19" t="e">
        <f t="shared" ca="1" si="6"/>
        <v>#N/A</v>
      </c>
      <c r="P19" t="str">
        <f t="shared" ca="1" si="7"/>
        <v/>
      </c>
      <c r="Q19" t="str">
        <f t="shared" ca="1" si="3"/>
        <v/>
      </c>
      <c r="R19" t="str">
        <f ca="1">IF(P19="",$T$2,IF(COUNTIF(P$5:P19,P19)=1,P19,$T$2))</f>
        <v>ÿ</v>
      </c>
      <c r="S19">
        <f t="shared" ca="1" si="8"/>
        <v>0</v>
      </c>
    </row>
    <row r="20" spans="1:19" ht="15" x14ac:dyDescent="0.3">
      <c r="A20" s="8" t="str">
        <f t="shared" ca="1" si="9"/>
        <v/>
      </c>
      <c r="B20" s="8">
        <f t="shared" ca="1" si="9"/>
        <v>0</v>
      </c>
      <c r="C20">
        <f t="shared" si="11"/>
        <v>14</v>
      </c>
      <c r="F20" s="9">
        <f t="shared" si="2"/>
        <v>18</v>
      </c>
      <c r="G20" s="9" t="e">
        <f t="shared" ca="1" si="0"/>
        <v>#N/A</v>
      </c>
      <c r="H20" s="9">
        <f t="shared" ca="1" si="1"/>
        <v>0</v>
      </c>
      <c r="I20" s="9"/>
      <c r="K20">
        <f t="shared" si="10"/>
        <v>15</v>
      </c>
      <c r="L20">
        <f t="shared" si="4"/>
        <v>15</v>
      </c>
      <c r="M20">
        <f t="shared" si="5"/>
        <v>1</v>
      </c>
      <c r="N20" t="str">
        <f ca="1">IFERROR(GTMOGETSHEETNAME(INDEX('Table of contents'!$B$6:$B$7,M20),"Ville"),",")</f>
        <v>,</v>
      </c>
      <c r="O20" t="e">
        <f t="shared" ca="1" si="6"/>
        <v>#N/A</v>
      </c>
      <c r="P20" t="str">
        <f t="shared" ca="1" si="7"/>
        <v/>
      </c>
      <c r="Q20" t="str">
        <f t="shared" ca="1" si="3"/>
        <v/>
      </c>
      <c r="R20" t="str">
        <f ca="1">IF(P20="",$T$2,IF(COUNTIF(P$5:P20,P20)=1,P20,$T$2))</f>
        <v>ÿ</v>
      </c>
      <c r="S20">
        <f t="shared" ca="1" si="8"/>
        <v>0</v>
      </c>
    </row>
    <row r="21" spans="1:19" ht="15" x14ac:dyDescent="0.3">
      <c r="A21" s="8" t="str">
        <f t="shared" ca="1" si="9"/>
        <v/>
      </c>
      <c r="B21" s="8">
        <f t="shared" ca="1" si="9"/>
        <v>0</v>
      </c>
      <c r="C21">
        <f t="shared" si="11"/>
        <v>15</v>
      </c>
      <c r="F21" s="9">
        <f t="shared" si="2"/>
        <v>19</v>
      </c>
      <c r="G21" s="9" t="e">
        <f t="shared" ca="1" si="0"/>
        <v>#N/A</v>
      </c>
      <c r="H21" s="9">
        <f t="shared" ca="1" si="1"/>
        <v>0</v>
      </c>
      <c r="I21" s="9"/>
      <c r="K21">
        <f t="shared" si="10"/>
        <v>16</v>
      </c>
      <c r="L21">
        <f t="shared" si="4"/>
        <v>16</v>
      </c>
      <c r="M21">
        <f t="shared" si="5"/>
        <v>1</v>
      </c>
      <c r="N21" t="str">
        <f ca="1">IFERROR(GTMOGETSHEETNAME(INDEX('Table of contents'!$B$6:$B$7,M21),"Ville"),",")</f>
        <v>,</v>
      </c>
      <c r="O21" t="e">
        <f t="shared" ca="1" si="6"/>
        <v>#N/A</v>
      </c>
      <c r="P21" t="str">
        <f t="shared" ca="1" si="7"/>
        <v/>
      </c>
      <c r="Q21" t="str">
        <f t="shared" ca="1" si="3"/>
        <v/>
      </c>
      <c r="R21" t="str">
        <f ca="1">IF(P21="",$T$2,IF(COUNTIF(P$5:P21,P21)=1,P21,$T$2))</f>
        <v>ÿ</v>
      </c>
      <c r="S21">
        <f t="shared" ca="1" si="8"/>
        <v>0</v>
      </c>
    </row>
    <row r="22" spans="1:19" ht="15" x14ac:dyDescent="0.3">
      <c r="A22" s="8" t="str">
        <f t="shared" ca="1" si="9"/>
        <v/>
      </c>
      <c r="B22" s="8">
        <f t="shared" ca="1" si="9"/>
        <v>0</v>
      </c>
      <c r="C22">
        <f t="shared" si="11"/>
        <v>16</v>
      </c>
      <c r="F22" s="9">
        <f t="shared" si="2"/>
        <v>20</v>
      </c>
      <c r="G22" s="9" t="e">
        <f t="shared" ca="1" si="0"/>
        <v>#N/A</v>
      </c>
      <c r="H22" s="9">
        <f t="shared" ca="1" si="1"/>
        <v>0</v>
      </c>
      <c r="I22" s="9"/>
      <c r="K22">
        <f t="shared" si="10"/>
        <v>17</v>
      </c>
      <c r="L22">
        <f t="shared" si="4"/>
        <v>17</v>
      </c>
      <c r="M22">
        <f t="shared" si="5"/>
        <v>1</v>
      </c>
      <c r="N22" t="str">
        <f ca="1">IFERROR(GTMOGETSHEETNAME(INDEX('Table of contents'!$B$6:$B$7,M22),"Ville"),",")</f>
        <v>,</v>
      </c>
      <c r="O22" t="e">
        <f t="shared" ca="1" si="6"/>
        <v>#N/A</v>
      </c>
      <c r="P22" t="str">
        <f t="shared" ca="1" si="7"/>
        <v/>
      </c>
      <c r="Q22" t="str">
        <f t="shared" ca="1" si="3"/>
        <v/>
      </c>
      <c r="R22" t="str">
        <f ca="1">IF(P22="",$T$2,IF(COUNTIF(P$5:P22,P22)=1,P22,$T$2))</f>
        <v>ÿ</v>
      </c>
      <c r="S22">
        <f t="shared" ca="1" si="8"/>
        <v>0</v>
      </c>
    </row>
    <row r="23" spans="1:19" ht="15" x14ac:dyDescent="0.3">
      <c r="A23" s="8" t="str">
        <f t="shared" ca="1" si="9"/>
        <v/>
      </c>
      <c r="B23" s="8">
        <f t="shared" ca="1" si="9"/>
        <v>0</v>
      </c>
      <c r="C23">
        <f t="shared" si="11"/>
        <v>17</v>
      </c>
      <c r="K23">
        <f t="shared" si="10"/>
        <v>18</v>
      </c>
      <c r="L23">
        <f t="shared" si="4"/>
        <v>18</v>
      </c>
      <c r="M23">
        <f t="shared" si="5"/>
        <v>1</v>
      </c>
      <c r="N23" t="str">
        <f ca="1">IFERROR(GTMOGETSHEETNAME(INDEX('Table of contents'!$B$6:$B$7,M23),"Ville"),",")</f>
        <v>,</v>
      </c>
      <c r="O23" t="e">
        <f t="shared" ca="1" si="6"/>
        <v>#N/A</v>
      </c>
      <c r="P23" t="str">
        <f t="shared" ca="1" si="7"/>
        <v/>
      </c>
      <c r="Q23" t="str">
        <f t="shared" ca="1" si="3"/>
        <v/>
      </c>
      <c r="R23" t="str">
        <f ca="1">IF(P23="",$T$2,IF(COUNTIF(P$5:P23,P23)=1,P23,$T$2))</f>
        <v>ÿ</v>
      </c>
      <c r="S23">
        <f t="shared" ca="1" si="8"/>
        <v>0</v>
      </c>
    </row>
    <row r="24" spans="1:19" ht="15" x14ac:dyDescent="0.3">
      <c r="A24" s="8" t="str">
        <f t="shared" ca="1" si="9"/>
        <v/>
      </c>
      <c r="B24" s="8">
        <f t="shared" ca="1" si="9"/>
        <v>0</v>
      </c>
      <c r="C24">
        <f t="shared" si="11"/>
        <v>18</v>
      </c>
      <c r="K24">
        <f t="shared" si="10"/>
        <v>19</v>
      </c>
      <c r="L24">
        <f t="shared" si="4"/>
        <v>19</v>
      </c>
      <c r="M24">
        <f t="shared" si="5"/>
        <v>1</v>
      </c>
      <c r="N24" t="str">
        <f ca="1">IFERROR(GTMOGETSHEETNAME(INDEX('Table of contents'!$B$6:$B$7,M24),"Ville"),",")</f>
        <v>,</v>
      </c>
      <c r="O24" t="e">
        <f t="shared" ca="1" si="6"/>
        <v>#N/A</v>
      </c>
      <c r="P24" t="str">
        <f t="shared" ca="1" si="7"/>
        <v/>
      </c>
      <c r="Q24" t="str">
        <f t="shared" ca="1" si="3"/>
        <v/>
      </c>
      <c r="R24" t="str">
        <f ca="1">IF(P24="",$T$2,IF(COUNTIF(P$5:P24,P24)=1,P24,$T$2))</f>
        <v>ÿ</v>
      </c>
      <c r="S24">
        <f t="shared" ca="1" si="8"/>
        <v>0</v>
      </c>
    </row>
    <row r="25" spans="1:19" ht="15" x14ac:dyDescent="0.3">
      <c r="A25" s="8" t="str">
        <f t="shared" ca="1" si="9"/>
        <v/>
      </c>
      <c r="B25" s="8">
        <f t="shared" ca="1" si="9"/>
        <v>0</v>
      </c>
      <c r="C25">
        <f t="shared" si="11"/>
        <v>19</v>
      </c>
      <c r="K25">
        <f t="shared" si="10"/>
        <v>20</v>
      </c>
      <c r="L25">
        <f t="shared" si="4"/>
        <v>20</v>
      </c>
      <c r="M25">
        <f t="shared" si="5"/>
        <v>1</v>
      </c>
      <c r="N25" t="str">
        <f ca="1">IFERROR(GTMOGETSHEETNAME(INDEX('Table of contents'!$B$6:$B$7,M25),"Ville"),",")</f>
        <v>,</v>
      </c>
      <c r="O25" t="e">
        <f t="shared" ca="1" si="6"/>
        <v>#N/A</v>
      </c>
      <c r="P25" t="str">
        <f t="shared" ca="1" si="7"/>
        <v/>
      </c>
      <c r="Q25" t="str">
        <f t="shared" ca="1" si="3"/>
        <v/>
      </c>
      <c r="R25" t="str">
        <f ca="1">IF(P25="",$T$2,IF(COUNTIF(P$5:P25,P25)=1,P25,$T$2))</f>
        <v>ÿ</v>
      </c>
      <c r="S25">
        <f t="shared" ca="1" si="8"/>
        <v>0</v>
      </c>
    </row>
    <row r="26" spans="1:19" ht="15" x14ac:dyDescent="0.3">
      <c r="A26" s="8" t="str">
        <f t="shared" ca="1" si="9"/>
        <v/>
      </c>
      <c r="B26" s="8">
        <f t="shared" ca="1" si="9"/>
        <v>0</v>
      </c>
      <c r="C26">
        <f t="shared" si="11"/>
        <v>20</v>
      </c>
      <c r="K26">
        <f t="shared" si="10"/>
        <v>21</v>
      </c>
      <c r="L26">
        <f t="shared" si="4"/>
        <v>1</v>
      </c>
      <c r="M26">
        <f t="shared" si="5"/>
        <v>2</v>
      </c>
      <c r="N26" t="str">
        <f ca="1">IFERROR(GTMOGETSHEETNAME(INDEX('Table of contents'!$B$6:$B$7,M26),"Ville"),",")</f>
        <v>,</v>
      </c>
      <c r="O26" t="e">
        <f t="shared" ca="1" si="6"/>
        <v>#N/A</v>
      </c>
      <c r="P26" t="str">
        <f t="shared" ca="1" si="7"/>
        <v/>
      </c>
      <c r="Q26" t="str">
        <f t="shared" ca="1" si="3"/>
        <v/>
      </c>
      <c r="R26" t="str">
        <f ca="1">IF(P26="",$T$2,IF(COUNTIF(P$5:P26,P26)=1,P26,$T$2))</f>
        <v>ÿ</v>
      </c>
      <c r="S26">
        <f t="shared" ca="1" si="8"/>
        <v>0</v>
      </c>
    </row>
    <row r="27" spans="1:19" ht="15" x14ac:dyDescent="0.3">
      <c r="K27">
        <f t="shared" si="10"/>
        <v>22</v>
      </c>
      <c r="L27">
        <f t="shared" si="4"/>
        <v>2</v>
      </c>
      <c r="M27">
        <f t="shared" si="5"/>
        <v>2</v>
      </c>
      <c r="N27" t="str">
        <f ca="1">IFERROR(GTMOGETSHEETNAME(INDEX('Table of contents'!$B$6:$B$7,M27),"Ville"),",")</f>
        <v>,</v>
      </c>
      <c r="O27" t="e">
        <f t="shared" ca="1" si="6"/>
        <v>#N/A</v>
      </c>
      <c r="P27" t="str">
        <f t="shared" ca="1" si="7"/>
        <v/>
      </c>
      <c r="Q27" t="str">
        <f t="shared" ca="1" si="3"/>
        <v/>
      </c>
      <c r="R27" t="str">
        <f ca="1">IF(P27="",$T$2,IF(COUNTIF(P$5:P27,P27)=1,P27,$T$2))</f>
        <v>ÿ</v>
      </c>
      <c r="S27">
        <f t="shared" ca="1" si="8"/>
        <v>0</v>
      </c>
    </row>
    <row r="28" spans="1:19" ht="15" x14ac:dyDescent="0.3">
      <c r="K28">
        <f t="shared" si="10"/>
        <v>23</v>
      </c>
      <c r="L28">
        <f t="shared" si="4"/>
        <v>3</v>
      </c>
      <c r="M28">
        <f t="shared" si="5"/>
        <v>2</v>
      </c>
      <c r="N28" t="str">
        <f ca="1">IFERROR(GTMOGETSHEETNAME(INDEX('Table of contents'!$B$6:$B$7,M28),"Ville"),",")</f>
        <v>,</v>
      </c>
      <c r="O28" t="e">
        <f t="shared" ca="1" si="6"/>
        <v>#N/A</v>
      </c>
      <c r="P28" t="str">
        <f t="shared" ca="1" si="7"/>
        <v/>
      </c>
      <c r="Q28" t="str">
        <f t="shared" ca="1" si="3"/>
        <v/>
      </c>
      <c r="R28" t="str">
        <f ca="1">IF(P28="",$T$2,IF(COUNTIF(P$5:P28,P28)=1,P28,$T$2))</f>
        <v>ÿ</v>
      </c>
      <c r="S28">
        <f t="shared" ca="1" si="8"/>
        <v>0</v>
      </c>
    </row>
    <row r="29" spans="1:19" x14ac:dyDescent="0.3">
      <c r="K29">
        <f t="shared" si="10"/>
        <v>24</v>
      </c>
      <c r="L29">
        <f t="shared" si="4"/>
        <v>4</v>
      </c>
      <c r="M29">
        <f t="shared" si="5"/>
        <v>2</v>
      </c>
      <c r="N29" t="str">
        <f ca="1">IFERROR(GTMOGETSHEETNAME(INDEX('Table of contents'!$B$6:$B$7,M29),"Ville"),",")</f>
        <v>,</v>
      </c>
      <c r="O29" t="e">
        <f t="shared" ca="1" si="6"/>
        <v>#N/A</v>
      </c>
      <c r="P29" t="str">
        <f t="shared" ca="1" si="7"/>
        <v/>
      </c>
      <c r="Q29" t="str">
        <f t="shared" ca="1" si="3"/>
        <v/>
      </c>
      <c r="R29" t="str">
        <f ca="1">IF(P29="",$T$2,IF(COUNTIF(P$5:P29,P29)=1,P29,$T$2))</f>
        <v>ÿ</v>
      </c>
      <c r="S29">
        <f t="shared" ca="1" si="8"/>
        <v>0</v>
      </c>
    </row>
    <row r="30" spans="1:19" x14ac:dyDescent="0.3">
      <c r="K30">
        <f t="shared" si="10"/>
        <v>25</v>
      </c>
      <c r="L30">
        <f t="shared" si="4"/>
        <v>5</v>
      </c>
      <c r="M30">
        <f t="shared" si="5"/>
        <v>2</v>
      </c>
      <c r="N30" t="str">
        <f ca="1">IFERROR(GTMOGETSHEETNAME(INDEX('Table of contents'!$B$6:$B$7,M30),"Ville"),",")</f>
        <v>,</v>
      </c>
      <c r="O30" t="e">
        <f t="shared" ca="1" si="6"/>
        <v>#N/A</v>
      </c>
      <c r="P30" t="str">
        <f t="shared" ca="1" si="7"/>
        <v/>
      </c>
      <c r="Q30" t="str">
        <f t="shared" ca="1" si="3"/>
        <v/>
      </c>
      <c r="R30" t="str">
        <f ca="1">IF(P30="",$T$2,IF(COUNTIF(P$5:P30,P30)=1,P30,$T$2))</f>
        <v>ÿ</v>
      </c>
      <c r="S30">
        <f t="shared" ca="1" si="8"/>
        <v>0</v>
      </c>
    </row>
    <row r="31" spans="1:19" x14ac:dyDescent="0.3">
      <c r="K31">
        <f t="shared" si="10"/>
        <v>26</v>
      </c>
      <c r="L31">
        <f t="shared" si="4"/>
        <v>6</v>
      </c>
      <c r="M31">
        <f t="shared" si="5"/>
        <v>2</v>
      </c>
      <c r="N31" t="str">
        <f ca="1">IFERROR(GTMOGETSHEETNAME(INDEX('Table of contents'!$B$6:$B$7,M31),"Ville"),",")</f>
        <v>,</v>
      </c>
      <c r="O31" t="e">
        <f t="shared" ca="1" si="6"/>
        <v>#N/A</v>
      </c>
      <c r="P31" t="str">
        <f t="shared" ca="1" si="7"/>
        <v/>
      </c>
      <c r="Q31" t="str">
        <f t="shared" ca="1" si="3"/>
        <v/>
      </c>
      <c r="R31" t="str">
        <f ca="1">IF(P31="",$T$2,IF(COUNTIF(P$5:P31,P31)=1,P31,$T$2))</f>
        <v>ÿ</v>
      </c>
      <c r="S31">
        <f t="shared" ca="1" si="8"/>
        <v>0</v>
      </c>
    </row>
    <row r="32" spans="1:19" x14ac:dyDescent="0.3">
      <c r="K32">
        <f t="shared" si="10"/>
        <v>27</v>
      </c>
      <c r="L32">
        <f t="shared" si="4"/>
        <v>7</v>
      </c>
      <c r="M32">
        <f t="shared" si="5"/>
        <v>2</v>
      </c>
      <c r="N32" t="str">
        <f ca="1">IFERROR(GTMOGETSHEETNAME(INDEX('Table of contents'!$B$6:$B$7,M32),"Ville"),",")</f>
        <v>,</v>
      </c>
      <c r="O32" t="e">
        <f t="shared" ca="1" si="6"/>
        <v>#N/A</v>
      </c>
      <c r="P32" t="str">
        <f t="shared" ca="1" si="7"/>
        <v/>
      </c>
      <c r="Q32" t="str">
        <f t="shared" ca="1" si="3"/>
        <v/>
      </c>
      <c r="R32" t="str">
        <f ca="1">IF(P32="",$T$2,IF(COUNTIF(P$5:P32,P32)=1,P32,$T$2))</f>
        <v>ÿ</v>
      </c>
      <c r="S32">
        <f t="shared" ca="1" si="8"/>
        <v>0</v>
      </c>
    </row>
    <row r="33" spans="11:19" x14ac:dyDescent="0.3">
      <c r="K33">
        <f t="shared" si="10"/>
        <v>28</v>
      </c>
      <c r="L33">
        <f t="shared" si="4"/>
        <v>8</v>
      </c>
      <c r="M33">
        <f t="shared" si="5"/>
        <v>2</v>
      </c>
      <c r="N33" t="str">
        <f ca="1">IFERROR(GTMOGETSHEETNAME(INDEX('Table of contents'!$B$6:$B$7,M33),"Ville"),",")</f>
        <v>,</v>
      </c>
      <c r="O33" t="e">
        <f t="shared" ca="1" si="6"/>
        <v>#N/A</v>
      </c>
      <c r="P33" t="str">
        <f t="shared" ca="1" si="7"/>
        <v/>
      </c>
      <c r="Q33" t="str">
        <f t="shared" ca="1" si="3"/>
        <v/>
      </c>
      <c r="R33" t="str">
        <f ca="1">IF(P33="",$T$2,IF(COUNTIF(P$5:P33,P33)=1,P33,$T$2))</f>
        <v>ÿ</v>
      </c>
      <c r="S33">
        <f t="shared" ca="1" si="8"/>
        <v>0</v>
      </c>
    </row>
    <row r="34" spans="11:19" x14ac:dyDescent="0.3">
      <c r="K34">
        <f t="shared" si="10"/>
        <v>29</v>
      </c>
      <c r="L34">
        <f t="shared" si="4"/>
        <v>9</v>
      </c>
      <c r="M34">
        <f t="shared" si="5"/>
        <v>2</v>
      </c>
      <c r="N34" t="str">
        <f ca="1">IFERROR(GTMOGETSHEETNAME(INDEX('Table of contents'!$B$6:$B$7,M34),"Ville"),",")</f>
        <v>,</v>
      </c>
      <c r="O34" t="e">
        <f t="shared" ca="1" si="6"/>
        <v>#N/A</v>
      </c>
      <c r="P34" t="str">
        <f t="shared" ca="1" si="7"/>
        <v/>
      </c>
      <c r="Q34" t="str">
        <f t="shared" ca="1" si="3"/>
        <v/>
      </c>
      <c r="R34" t="str">
        <f ca="1">IF(P34="",$T$2,IF(COUNTIF(P$5:P34,P34)=1,P34,$T$2))</f>
        <v>ÿ</v>
      </c>
      <c r="S34">
        <f t="shared" ca="1" si="8"/>
        <v>0</v>
      </c>
    </row>
    <row r="35" spans="11:19" x14ac:dyDescent="0.3">
      <c r="K35">
        <f t="shared" si="10"/>
        <v>30</v>
      </c>
      <c r="L35">
        <f t="shared" si="4"/>
        <v>10</v>
      </c>
      <c r="M35">
        <f t="shared" si="5"/>
        <v>2</v>
      </c>
      <c r="N35" t="str">
        <f ca="1">IFERROR(GTMOGETSHEETNAME(INDEX('Table of contents'!$B$6:$B$7,M35),"Ville"),",")</f>
        <v>,</v>
      </c>
      <c r="O35" t="e">
        <f t="shared" ca="1" si="6"/>
        <v>#N/A</v>
      </c>
      <c r="P35" t="str">
        <f t="shared" ca="1" si="7"/>
        <v/>
      </c>
      <c r="Q35" t="str">
        <f t="shared" ca="1" si="3"/>
        <v/>
      </c>
      <c r="R35" t="str">
        <f ca="1">IF(P35="",$T$2,IF(COUNTIF(P$5:P35,P35)=1,P35,$T$2))</f>
        <v>ÿ</v>
      </c>
      <c r="S35">
        <f t="shared" ca="1" si="8"/>
        <v>0</v>
      </c>
    </row>
    <row r="36" spans="11:19" x14ac:dyDescent="0.3">
      <c r="K36">
        <f t="shared" si="10"/>
        <v>31</v>
      </c>
      <c r="L36">
        <f t="shared" si="4"/>
        <v>11</v>
      </c>
      <c r="M36">
        <f t="shared" si="5"/>
        <v>2</v>
      </c>
      <c r="N36" t="str">
        <f ca="1">IFERROR(GTMOGETSHEETNAME(INDEX('Table of contents'!$B$6:$B$7,M36),"Ville"),",")</f>
        <v>,</v>
      </c>
      <c r="O36" t="e">
        <f t="shared" ca="1" si="6"/>
        <v>#N/A</v>
      </c>
      <c r="P36" t="str">
        <f t="shared" ca="1" si="7"/>
        <v/>
      </c>
      <c r="Q36" t="str">
        <f t="shared" ca="1" si="3"/>
        <v/>
      </c>
      <c r="R36" t="str">
        <f ca="1">IF(P36="",$T$2,IF(COUNTIF(P$5:P36,P36)=1,P36,$T$2))</f>
        <v>ÿ</v>
      </c>
      <c r="S36">
        <f t="shared" ca="1" si="8"/>
        <v>0</v>
      </c>
    </row>
    <row r="37" spans="11:19" x14ac:dyDescent="0.3">
      <c r="K37">
        <f t="shared" si="10"/>
        <v>32</v>
      </c>
      <c r="L37">
        <f t="shared" si="4"/>
        <v>12</v>
      </c>
      <c r="M37">
        <f t="shared" si="5"/>
        <v>2</v>
      </c>
      <c r="N37" t="str">
        <f ca="1">IFERROR(GTMOGETSHEETNAME(INDEX('Table of contents'!$B$6:$B$7,M37),"Ville"),",")</f>
        <v>,</v>
      </c>
      <c r="O37" t="e">
        <f t="shared" ca="1" si="6"/>
        <v>#N/A</v>
      </c>
      <c r="P37" t="str">
        <f t="shared" ca="1" si="7"/>
        <v/>
      </c>
      <c r="Q37" t="str">
        <f t="shared" ca="1" si="3"/>
        <v/>
      </c>
      <c r="R37" t="str">
        <f ca="1">IF(P37="",$T$2,IF(COUNTIF(P$5:P37,P37)=1,P37,$T$2))</f>
        <v>ÿ</v>
      </c>
      <c r="S37">
        <f t="shared" ca="1" si="8"/>
        <v>0</v>
      </c>
    </row>
    <row r="38" spans="11:19" x14ac:dyDescent="0.3">
      <c r="K38">
        <f t="shared" si="10"/>
        <v>33</v>
      </c>
      <c r="L38">
        <f t="shared" si="4"/>
        <v>13</v>
      </c>
      <c r="M38">
        <f t="shared" si="5"/>
        <v>2</v>
      </c>
      <c r="N38" t="str">
        <f ca="1">IFERROR(GTMOGETSHEETNAME(INDEX('Table of contents'!$B$6:$B$7,M38),"Ville"),",")</f>
        <v>,</v>
      </c>
      <c r="O38" t="e">
        <f t="shared" ca="1" si="6"/>
        <v>#N/A</v>
      </c>
      <c r="P38" t="str">
        <f t="shared" ca="1" si="7"/>
        <v/>
      </c>
      <c r="Q38" t="str">
        <f t="shared" ca="1" si="3"/>
        <v/>
      </c>
      <c r="R38" t="str">
        <f ca="1">IF(P38="",$T$2,IF(COUNTIF(P$5:P38,P38)=1,P38,$T$2))</f>
        <v>ÿ</v>
      </c>
      <c r="S38">
        <f t="shared" ca="1" si="8"/>
        <v>0</v>
      </c>
    </row>
    <row r="39" spans="11:19" x14ac:dyDescent="0.3">
      <c r="K39">
        <f t="shared" si="10"/>
        <v>34</v>
      </c>
      <c r="L39">
        <f t="shared" si="4"/>
        <v>14</v>
      </c>
      <c r="M39">
        <f t="shared" si="5"/>
        <v>2</v>
      </c>
      <c r="N39" t="str">
        <f ca="1">IFERROR(GTMOGETSHEETNAME(INDEX('Table of contents'!$B$6:$B$7,M39),"Ville"),",")</f>
        <v>,</v>
      </c>
      <c r="O39" t="e">
        <f t="shared" ca="1" si="6"/>
        <v>#N/A</v>
      </c>
      <c r="P39" t="str">
        <f t="shared" ca="1" si="7"/>
        <v/>
      </c>
      <c r="Q39" t="str">
        <f t="shared" ca="1" si="3"/>
        <v/>
      </c>
      <c r="R39" t="str">
        <f ca="1">IF(P39="",$T$2,IF(COUNTIF(P$5:P39,P39)=1,P39,$T$2))</f>
        <v>ÿ</v>
      </c>
      <c r="S39">
        <f t="shared" ca="1" si="8"/>
        <v>0</v>
      </c>
    </row>
    <row r="40" spans="11:19" x14ac:dyDescent="0.3">
      <c r="K40">
        <f t="shared" si="10"/>
        <v>35</v>
      </c>
      <c r="L40">
        <f t="shared" si="4"/>
        <v>15</v>
      </c>
      <c r="M40">
        <f t="shared" si="5"/>
        <v>2</v>
      </c>
      <c r="N40" t="str">
        <f ca="1">IFERROR(GTMOGETSHEETNAME(INDEX('Table of contents'!$B$6:$B$7,M40),"Ville"),",")</f>
        <v>,</v>
      </c>
      <c r="O40" t="e">
        <f t="shared" ca="1" si="6"/>
        <v>#N/A</v>
      </c>
      <c r="P40" t="str">
        <f t="shared" ca="1" si="7"/>
        <v/>
      </c>
      <c r="Q40" t="str">
        <f t="shared" ca="1" si="3"/>
        <v/>
      </c>
      <c r="R40" t="str">
        <f ca="1">IF(P40="",$T$2,IF(COUNTIF(P$5:P40,P40)=1,P40,$T$2))</f>
        <v>ÿ</v>
      </c>
      <c r="S40">
        <f t="shared" ca="1" si="8"/>
        <v>0</v>
      </c>
    </row>
    <row r="41" spans="11:19" x14ac:dyDescent="0.3">
      <c r="K41">
        <f t="shared" si="10"/>
        <v>36</v>
      </c>
      <c r="L41">
        <f t="shared" si="4"/>
        <v>16</v>
      </c>
      <c r="M41">
        <f t="shared" si="5"/>
        <v>2</v>
      </c>
      <c r="N41" t="str">
        <f ca="1">IFERROR(GTMOGETSHEETNAME(INDEX('Table of contents'!$B$6:$B$7,M41),"Ville"),",")</f>
        <v>,</v>
      </c>
      <c r="O41" t="e">
        <f t="shared" ca="1" si="6"/>
        <v>#N/A</v>
      </c>
      <c r="P41" t="str">
        <f t="shared" ca="1" si="7"/>
        <v/>
      </c>
      <c r="Q41" t="str">
        <f t="shared" ca="1" si="3"/>
        <v/>
      </c>
      <c r="R41" t="str">
        <f ca="1">IF(P41="",$T$2,IF(COUNTIF(P$5:P41,P41)=1,P41,$T$2))</f>
        <v>ÿ</v>
      </c>
      <c r="S41">
        <f t="shared" ca="1" si="8"/>
        <v>0</v>
      </c>
    </row>
    <row r="42" spans="11:19" x14ac:dyDescent="0.3">
      <c r="K42">
        <f t="shared" si="10"/>
        <v>37</v>
      </c>
      <c r="L42">
        <f t="shared" si="4"/>
        <v>17</v>
      </c>
      <c r="M42">
        <f t="shared" si="5"/>
        <v>2</v>
      </c>
      <c r="N42" t="str">
        <f ca="1">IFERROR(GTMOGETSHEETNAME(INDEX('Table of contents'!$B$6:$B$7,M42),"Ville"),",")</f>
        <v>,</v>
      </c>
      <c r="O42" t="e">
        <f t="shared" ca="1" si="6"/>
        <v>#N/A</v>
      </c>
      <c r="P42" t="str">
        <f t="shared" ca="1" si="7"/>
        <v/>
      </c>
      <c r="Q42" t="str">
        <f t="shared" ca="1" si="3"/>
        <v/>
      </c>
      <c r="R42" t="str">
        <f ca="1">IF(P42="",$T$2,IF(COUNTIF(P$5:P42,P42)=1,P42,$T$2))</f>
        <v>ÿ</v>
      </c>
      <c r="S42">
        <f t="shared" ca="1" si="8"/>
        <v>0</v>
      </c>
    </row>
    <row r="43" spans="11:19" x14ac:dyDescent="0.3">
      <c r="K43">
        <f t="shared" si="10"/>
        <v>38</v>
      </c>
      <c r="L43">
        <f t="shared" si="4"/>
        <v>18</v>
      </c>
      <c r="M43">
        <f t="shared" si="5"/>
        <v>2</v>
      </c>
      <c r="N43" t="str">
        <f ca="1">IFERROR(GTMOGETSHEETNAME(INDEX('Table of contents'!$B$6:$B$7,M43),"Ville"),",")</f>
        <v>,</v>
      </c>
      <c r="O43" t="e">
        <f t="shared" ca="1" si="6"/>
        <v>#N/A</v>
      </c>
      <c r="P43" t="str">
        <f t="shared" ca="1" si="7"/>
        <v/>
      </c>
      <c r="Q43" t="str">
        <f t="shared" ca="1" si="3"/>
        <v/>
      </c>
      <c r="R43" t="str">
        <f ca="1">IF(P43="",$T$2,IF(COUNTIF(P$5:P43,P43)=1,P43,$T$2))</f>
        <v>ÿ</v>
      </c>
      <c r="S43">
        <f t="shared" ca="1" si="8"/>
        <v>0</v>
      </c>
    </row>
    <row r="44" spans="11:19" x14ac:dyDescent="0.3">
      <c r="K44">
        <f t="shared" si="10"/>
        <v>39</v>
      </c>
      <c r="L44">
        <f t="shared" si="4"/>
        <v>19</v>
      </c>
      <c r="M44">
        <f t="shared" si="5"/>
        <v>2</v>
      </c>
      <c r="N44" t="str">
        <f ca="1">IFERROR(GTMOGETSHEETNAME(INDEX('Table of contents'!$B$6:$B$7,M44),"Ville"),",")</f>
        <v>,</v>
      </c>
      <c r="O44" t="e">
        <f t="shared" ca="1" si="6"/>
        <v>#N/A</v>
      </c>
      <c r="P44" t="str">
        <f t="shared" ca="1" si="7"/>
        <v/>
      </c>
      <c r="Q44" t="str">
        <f t="shared" ca="1" si="3"/>
        <v/>
      </c>
      <c r="R44" t="str">
        <f ca="1">IF(P44="",$T$2,IF(COUNTIF(P$5:P44,P44)=1,P44,$T$2))</f>
        <v>ÿ</v>
      </c>
      <c r="S44">
        <f t="shared" ca="1" si="8"/>
        <v>0</v>
      </c>
    </row>
    <row r="45" spans="11:19" x14ac:dyDescent="0.3">
      <c r="K45">
        <f t="shared" si="10"/>
        <v>40</v>
      </c>
      <c r="L45">
        <f t="shared" si="4"/>
        <v>20</v>
      </c>
      <c r="M45">
        <f t="shared" si="5"/>
        <v>2</v>
      </c>
      <c r="N45" t="str">
        <f ca="1">IFERROR(GTMOGETSHEETNAME(INDEX('Table of contents'!$B$6:$B$7,M45),"Ville"),",")</f>
        <v>,</v>
      </c>
      <c r="O45" t="e">
        <f t="shared" ca="1" si="6"/>
        <v>#N/A</v>
      </c>
      <c r="P45" t="str">
        <f t="shared" ca="1" si="7"/>
        <v/>
      </c>
      <c r="Q45" t="str">
        <f t="shared" ca="1" si="3"/>
        <v/>
      </c>
      <c r="R45" t="str">
        <f ca="1">IF(P45="",$T$2,IF(COUNTIF(P$5:P45,P45)=1,P45,$T$2))</f>
        <v>ÿ</v>
      </c>
      <c r="S45">
        <f t="shared" ca="1" si="8"/>
        <v>0</v>
      </c>
    </row>
    <row r="46" spans="11:19" x14ac:dyDescent="0.3">
      <c r="K46">
        <f t="shared" si="10"/>
        <v>41</v>
      </c>
      <c r="L46">
        <f t="shared" si="4"/>
        <v>1</v>
      </c>
      <c r="M46">
        <f t="shared" si="5"/>
        <v>3</v>
      </c>
      <c r="N46" t="str">
        <f ca="1">IFERROR(GTMOGETSHEETNAME(INDEX('Table of contents'!$B$6:$B$7,M46),"Ville"),",")</f>
        <v>,</v>
      </c>
      <c r="O46" t="e">
        <f t="shared" ca="1" si="6"/>
        <v>#N/A</v>
      </c>
      <c r="P46" t="str">
        <f t="shared" ca="1" si="7"/>
        <v/>
      </c>
      <c r="Q46" t="str">
        <f t="shared" ca="1" si="3"/>
        <v/>
      </c>
      <c r="R46" t="str">
        <f ca="1">IF(P46="",$T$2,IF(COUNTIF(P$5:P46,P46)=1,P46,$T$2))</f>
        <v>ÿ</v>
      </c>
      <c r="S46">
        <f t="shared" ca="1" si="8"/>
        <v>0</v>
      </c>
    </row>
    <row r="47" spans="11:19" x14ac:dyDescent="0.3">
      <c r="K47">
        <f t="shared" si="10"/>
        <v>42</v>
      </c>
      <c r="L47">
        <f t="shared" si="4"/>
        <v>2</v>
      </c>
      <c r="M47">
        <f t="shared" si="5"/>
        <v>3</v>
      </c>
      <c r="N47" t="str">
        <f ca="1">IFERROR(GTMOGETSHEETNAME(INDEX('Table of contents'!$B$6:$B$7,M47),"Ville"),",")</f>
        <v>,</v>
      </c>
      <c r="O47" t="e">
        <f t="shared" ca="1" si="6"/>
        <v>#N/A</v>
      </c>
      <c r="P47" t="str">
        <f t="shared" ca="1" si="7"/>
        <v/>
      </c>
      <c r="Q47" t="str">
        <f t="shared" ca="1" si="3"/>
        <v/>
      </c>
      <c r="R47" t="str">
        <f ca="1">IF(P47="",$T$2,IF(COUNTIF(P$5:P47,P47)=1,P47,$T$2))</f>
        <v>ÿ</v>
      </c>
      <c r="S47">
        <f t="shared" ca="1" si="8"/>
        <v>0</v>
      </c>
    </row>
    <row r="48" spans="11:19" x14ac:dyDescent="0.3">
      <c r="K48">
        <f t="shared" si="10"/>
        <v>43</v>
      </c>
      <c r="L48">
        <f t="shared" si="4"/>
        <v>3</v>
      </c>
      <c r="M48">
        <f t="shared" si="5"/>
        <v>3</v>
      </c>
      <c r="N48" t="str">
        <f ca="1">IFERROR(GTMOGETSHEETNAME(INDEX('Table of contents'!$B$6:$B$7,M48),"Ville"),",")</f>
        <v>,</v>
      </c>
      <c r="O48" t="e">
        <f t="shared" ca="1" si="6"/>
        <v>#N/A</v>
      </c>
      <c r="P48" t="str">
        <f t="shared" ca="1" si="7"/>
        <v/>
      </c>
      <c r="Q48" t="str">
        <f t="shared" ca="1" si="3"/>
        <v/>
      </c>
      <c r="R48" t="str">
        <f ca="1">IF(P48="",$T$2,IF(COUNTIF(P$5:P48,P48)=1,P48,$T$2))</f>
        <v>ÿ</v>
      </c>
      <c r="S48">
        <f t="shared" ca="1" si="8"/>
        <v>0</v>
      </c>
    </row>
    <row r="49" spans="11:19" x14ac:dyDescent="0.3">
      <c r="K49">
        <f t="shared" si="10"/>
        <v>44</v>
      </c>
      <c r="L49">
        <f t="shared" si="4"/>
        <v>4</v>
      </c>
      <c r="M49">
        <f t="shared" si="5"/>
        <v>3</v>
      </c>
      <c r="N49" t="str">
        <f ca="1">IFERROR(GTMOGETSHEETNAME(INDEX('Table of contents'!$B$6:$B$7,M49),"Ville"),",")</f>
        <v>,</v>
      </c>
      <c r="O49" t="e">
        <f t="shared" ca="1" si="6"/>
        <v>#N/A</v>
      </c>
      <c r="P49" t="str">
        <f t="shared" ca="1" si="7"/>
        <v/>
      </c>
      <c r="Q49" t="str">
        <f t="shared" ca="1" si="3"/>
        <v/>
      </c>
      <c r="R49" t="str">
        <f ca="1">IF(P49="",$T$2,IF(COUNTIF(P$5:P49,P49)=1,P49,$T$2))</f>
        <v>ÿ</v>
      </c>
      <c r="S49">
        <f t="shared" ca="1" si="8"/>
        <v>0</v>
      </c>
    </row>
    <row r="50" spans="11:19" x14ac:dyDescent="0.3">
      <c r="K50">
        <f t="shared" si="10"/>
        <v>45</v>
      </c>
      <c r="L50">
        <f t="shared" si="4"/>
        <v>5</v>
      </c>
      <c r="M50">
        <f t="shared" si="5"/>
        <v>3</v>
      </c>
      <c r="N50" t="str">
        <f ca="1">IFERROR(GTMOGETSHEETNAME(INDEX('Table of contents'!$B$6:$B$7,M50),"Ville"),",")</f>
        <v>,</v>
      </c>
      <c r="O50" t="e">
        <f t="shared" ca="1" si="6"/>
        <v>#N/A</v>
      </c>
      <c r="P50" t="str">
        <f t="shared" ca="1" si="7"/>
        <v/>
      </c>
      <c r="Q50" t="str">
        <f t="shared" ca="1" si="3"/>
        <v/>
      </c>
      <c r="R50" t="str">
        <f ca="1">IF(P50="",$T$2,IF(COUNTIF(P$5:P50,P50)=1,P50,$T$2))</f>
        <v>ÿ</v>
      </c>
      <c r="S50">
        <f t="shared" ca="1" si="8"/>
        <v>0</v>
      </c>
    </row>
    <row r="51" spans="11:19" x14ac:dyDescent="0.3">
      <c r="K51">
        <f t="shared" si="10"/>
        <v>46</v>
      </c>
      <c r="L51">
        <f t="shared" si="4"/>
        <v>6</v>
      </c>
      <c r="M51">
        <f t="shared" si="5"/>
        <v>3</v>
      </c>
      <c r="N51" t="str">
        <f ca="1">IFERROR(GTMOGETSHEETNAME(INDEX('Table of contents'!$B$6:$B$7,M51),"Ville"),",")</f>
        <v>,</v>
      </c>
      <c r="O51" t="e">
        <f t="shared" ca="1" si="6"/>
        <v>#N/A</v>
      </c>
      <c r="P51" t="str">
        <f t="shared" ca="1" si="7"/>
        <v/>
      </c>
      <c r="Q51" t="str">
        <f t="shared" ca="1" si="3"/>
        <v/>
      </c>
      <c r="R51" t="str">
        <f ca="1">IF(P51="",$T$2,IF(COUNTIF(P$5:P51,P51)=1,P51,$T$2))</f>
        <v>ÿ</v>
      </c>
      <c r="S51">
        <f t="shared" ca="1" si="8"/>
        <v>0</v>
      </c>
    </row>
    <row r="52" spans="11:19" x14ac:dyDescent="0.3">
      <c r="K52">
        <f t="shared" si="10"/>
        <v>47</v>
      </c>
      <c r="L52">
        <f t="shared" si="4"/>
        <v>7</v>
      </c>
      <c r="M52">
        <f t="shared" si="5"/>
        <v>3</v>
      </c>
      <c r="N52" t="str">
        <f ca="1">IFERROR(GTMOGETSHEETNAME(INDEX('Table of contents'!$B$6:$B$7,M52),"Ville"),",")</f>
        <v>,</v>
      </c>
      <c r="O52" t="e">
        <f t="shared" ca="1" si="6"/>
        <v>#N/A</v>
      </c>
      <c r="P52" t="str">
        <f t="shared" ca="1" si="7"/>
        <v/>
      </c>
      <c r="Q52" t="str">
        <f t="shared" ca="1" si="3"/>
        <v/>
      </c>
      <c r="R52" t="str">
        <f ca="1">IF(P52="",$T$2,IF(COUNTIF(P$5:P52,P52)=1,P52,$T$2))</f>
        <v>ÿ</v>
      </c>
      <c r="S52">
        <f t="shared" ca="1" si="8"/>
        <v>0</v>
      </c>
    </row>
    <row r="53" spans="11:19" x14ac:dyDescent="0.3">
      <c r="K53">
        <f t="shared" si="10"/>
        <v>48</v>
      </c>
      <c r="L53">
        <f t="shared" si="4"/>
        <v>8</v>
      </c>
      <c r="M53">
        <f t="shared" si="5"/>
        <v>3</v>
      </c>
      <c r="N53" t="str">
        <f ca="1">IFERROR(GTMOGETSHEETNAME(INDEX('Table of contents'!$B$6:$B$7,M53),"Ville"),",")</f>
        <v>,</v>
      </c>
      <c r="O53" t="e">
        <f t="shared" ca="1" si="6"/>
        <v>#N/A</v>
      </c>
      <c r="P53" t="str">
        <f t="shared" ca="1" si="7"/>
        <v/>
      </c>
      <c r="Q53" t="str">
        <f t="shared" ca="1" si="3"/>
        <v/>
      </c>
      <c r="R53" t="str">
        <f ca="1">IF(P53="",$T$2,IF(COUNTIF(P$5:P53,P53)=1,P53,$T$2))</f>
        <v>ÿ</v>
      </c>
      <c r="S53">
        <f t="shared" ca="1" si="8"/>
        <v>0</v>
      </c>
    </row>
    <row r="54" spans="11:19" x14ac:dyDescent="0.3">
      <c r="K54">
        <f t="shared" si="10"/>
        <v>49</v>
      </c>
      <c r="L54">
        <f t="shared" si="4"/>
        <v>9</v>
      </c>
      <c r="M54">
        <f t="shared" si="5"/>
        <v>3</v>
      </c>
      <c r="N54" t="str">
        <f ca="1">IFERROR(GTMOGETSHEETNAME(INDEX('Table of contents'!$B$6:$B$7,M54),"Ville"),",")</f>
        <v>,</v>
      </c>
      <c r="O54" t="e">
        <f t="shared" ca="1" si="6"/>
        <v>#N/A</v>
      </c>
      <c r="P54" t="str">
        <f t="shared" ca="1" si="7"/>
        <v/>
      </c>
      <c r="Q54" t="str">
        <f t="shared" ca="1" si="3"/>
        <v/>
      </c>
      <c r="R54" t="str">
        <f ca="1">IF(P54="",$T$2,IF(COUNTIF(P$5:P54,P54)=1,P54,$T$2))</f>
        <v>ÿ</v>
      </c>
      <c r="S54">
        <f t="shared" ca="1" si="8"/>
        <v>0</v>
      </c>
    </row>
    <row r="55" spans="11:19" x14ac:dyDescent="0.3">
      <c r="K55">
        <f t="shared" si="10"/>
        <v>50</v>
      </c>
      <c r="L55">
        <f t="shared" si="4"/>
        <v>10</v>
      </c>
      <c r="M55">
        <f t="shared" si="5"/>
        <v>3</v>
      </c>
      <c r="N55" t="str">
        <f ca="1">IFERROR(GTMOGETSHEETNAME(INDEX('Table of contents'!$B$6:$B$7,M55),"Ville"),",")</f>
        <v>,</v>
      </c>
      <c r="O55" t="e">
        <f t="shared" ca="1" si="6"/>
        <v>#N/A</v>
      </c>
      <c r="P55" t="str">
        <f t="shared" ca="1" si="7"/>
        <v/>
      </c>
      <c r="Q55" t="str">
        <f t="shared" ca="1" si="3"/>
        <v/>
      </c>
      <c r="R55" t="str">
        <f ca="1">IF(P55="",$T$2,IF(COUNTIF(P$5:P55,P55)=1,P55,$T$2))</f>
        <v>ÿ</v>
      </c>
      <c r="S55">
        <f t="shared" ca="1" si="8"/>
        <v>0</v>
      </c>
    </row>
    <row r="56" spans="11:19" x14ac:dyDescent="0.3">
      <c r="K56">
        <f t="shared" si="10"/>
        <v>51</v>
      </c>
      <c r="L56">
        <f t="shared" si="4"/>
        <v>11</v>
      </c>
      <c r="M56">
        <f t="shared" si="5"/>
        <v>3</v>
      </c>
      <c r="N56" t="str">
        <f ca="1">IFERROR(GTMOGETSHEETNAME(INDEX('Table of contents'!$B$6:$B$7,M56),"Ville"),",")</f>
        <v>,</v>
      </c>
      <c r="O56" t="e">
        <f t="shared" ca="1" si="6"/>
        <v>#N/A</v>
      </c>
      <c r="P56" t="str">
        <f t="shared" ca="1" si="7"/>
        <v/>
      </c>
      <c r="Q56" t="str">
        <f t="shared" ca="1" si="3"/>
        <v/>
      </c>
      <c r="R56" t="str">
        <f ca="1">IF(P56="",$T$2,IF(COUNTIF(P$5:P56,P56)=1,P56,$T$2))</f>
        <v>ÿ</v>
      </c>
      <c r="S56">
        <f t="shared" ca="1" si="8"/>
        <v>0</v>
      </c>
    </row>
    <row r="57" spans="11:19" x14ac:dyDescent="0.3">
      <c r="K57">
        <f t="shared" si="10"/>
        <v>52</v>
      </c>
      <c r="L57">
        <f t="shared" si="4"/>
        <v>12</v>
      </c>
      <c r="M57">
        <f t="shared" si="5"/>
        <v>3</v>
      </c>
      <c r="N57" t="str">
        <f ca="1">IFERROR(GTMOGETSHEETNAME(INDEX('Table of contents'!$B$6:$B$7,M57),"Ville"),",")</f>
        <v>,</v>
      </c>
      <c r="O57" t="e">
        <f t="shared" ca="1" si="6"/>
        <v>#N/A</v>
      </c>
      <c r="P57" t="str">
        <f t="shared" ca="1" si="7"/>
        <v/>
      </c>
      <c r="Q57" t="str">
        <f t="shared" ca="1" si="3"/>
        <v/>
      </c>
      <c r="R57" t="str">
        <f ca="1">IF(P57="",$T$2,IF(COUNTIF(P$5:P57,P57)=1,P57,$T$2))</f>
        <v>ÿ</v>
      </c>
      <c r="S57">
        <f t="shared" ca="1" si="8"/>
        <v>0</v>
      </c>
    </row>
    <row r="58" spans="11:19" x14ac:dyDescent="0.3">
      <c r="K58">
        <f t="shared" si="10"/>
        <v>53</v>
      </c>
      <c r="L58">
        <f t="shared" si="4"/>
        <v>13</v>
      </c>
      <c r="M58">
        <f t="shared" si="5"/>
        <v>3</v>
      </c>
      <c r="N58" t="str">
        <f ca="1">IFERROR(GTMOGETSHEETNAME(INDEX('Table of contents'!$B$6:$B$7,M58),"Ville"),",")</f>
        <v>,</v>
      </c>
      <c r="O58" t="e">
        <f t="shared" ca="1" si="6"/>
        <v>#N/A</v>
      </c>
      <c r="P58" t="str">
        <f t="shared" ca="1" si="7"/>
        <v/>
      </c>
      <c r="Q58" t="str">
        <f t="shared" ca="1" si="3"/>
        <v/>
      </c>
      <c r="R58" t="str">
        <f ca="1">IF(P58="",$T$2,IF(COUNTIF(P$5:P58,P58)=1,P58,$T$2))</f>
        <v>ÿ</v>
      </c>
      <c r="S58">
        <f t="shared" ca="1" si="8"/>
        <v>0</v>
      </c>
    </row>
    <row r="59" spans="11:19" x14ac:dyDescent="0.3">
      <c r="K59">
        <f t="shared" si="10"/>
        <v>54</v>
      </c>
      <c r="L59">
        <f t="shared" si="4"/>
        <v>14</v>
      </c>
      <c r="M59">
        <f t="shared" si="5"/>
        <v>3</v>
      </c>
      <c r="N59" t="str">
        <f ca="1">IFERROR(GTMOGETSHEETNAME(INDEX('Table of contents'!$B$6:$B$7,M59),"Ville"),",")</f>
        <v>,</v>
      </c>
      <c r="O59" t="e">
        <f t="shared" ca="1" si="6"/>
        <v>#N/A</v>
      </c>
      <c r="P59" t="str">
        <f t="shared" ca="1" si="7"/>
        <v/>
      </c>
      <c r="Q59" t="str">
        <f t="shared" ca="1" si="3"/>
        <v/>
      </c>
      <c r="R59" t="str">
        <f ca="1">IF(P59="",$T$2,IF(COUNTIF(P$5:P59,P59)=1,P59,$T$2))</f>
        <v>ÿ</v>
      </c>
      <c r="S59">
        <f t="shared" ca="1" si="8"/>
        <v>0</v>
      </c>
    </row>
    <row r="60" spans="11:19" x14ac:dyDescent="0.3">
      <c r="K60">
        <f t="shared" si="10"/>
        <v>55</v>
      </c>
      <c r="L60">
        <f t="shared" si="4"/>
        <v>15</v>
      </c>
      <c r="M60">
        <f t="shared" si="5"/>
        <v>3</v>
      </c>
      <c r="N60" t="str">
        <f ca="1">IFERROR(GTMOGETSHEETNAME(INDEX('Table of contents'!$B$6:$B$7,M60),"Ville"),",")</f>
        <v>,</v>
      </c>
      <c r="O60" t="e">
        <f t="shared" ca="1" si="6"/>
        <v>#N/A</v>
      </c>
      <c r="P60" t="str">
        <f t="shared" ca="1" si="7"/>
        <v/>
      </c>
      <c r="Q60" t="str">
        <f t="shared" ca="1" si="3"/>
        <v/>
      </c>
      <c r="R60" t="str">
        <f ca="1">IF(P60="",$T$2,IF(COUNTIF(P$5:P60,P60)=1,P60,$T$2))</f>
        <v>ÿ</v>
      </c>
      <c r="S60">
        <f t="shared" ca="1" si="8"/>
        <v>0</v>
      </c>
    </row>
    <row r="61" spans="11:19" x14ac:dyDescent="0.3">
      <c r="K61">
        <f t="shared" si="10"/>
        <v>56</v>
      </c>
      <c r="L61">
        <f t="shared" si="4"/>
        <v>16</v>
      </c>
      <c r="M61">
        <f t="shared" si="5"/>
        <v>3</v>
      </c>
      <c r="N61" t="str">
        <f ca="1">IFERROR(GTMOGETSHEETNAME(INDEX('Table of contents'!$B$6:$B$7,M61),"Ville"),",")</f>
        <v>,</v>
      </c>
      <c r="O61" t="e">
        <f t="shared" ca="1" si="6"/>
        <v>#N/A</v>
      </c>
      <c r="P61" t="str">
        <f t="shared" ca="1" si="7"/>
        <v/>
      </c>
      <c r="Q61" t="str">
        <f t="shared" ca="1" si="3"/>
        <v/>
      </c>
      <c r="R61" t="str">
        <f ca="1">IF(P61="",$T$2,IF(COUNTIF(P$5:P61,P61)=1,P61,$T$2))</f>
        <v>ÿ</v>
      </c>
      <c r="S61">
        <f t="shared" ca="1" si="8"/>
        <v>0</v>
      </c>
    </row>
    <row r="62" spans="11:19" x14ac:dyDescent="0.3">
      <c r="K62">
        <f t="shared" si="10"/>
        <v>57</v>
      </c>
      <c r="L62">
        <f t="shared" si="4"/>
        <v>17</v>
      </c>
      <c r="M62">
        <f t="shared" si="5"/>
        <v>3</v>
      </c>
      <c r="N62" t="str">
        <f ca="1">IFERROR(GTMOGETSHEETNAME(INDEX('Table of contents'!$B$6:$B$7,M62),"Ville"),",")</f>
        <v>,</v>
      </c>
      <c r="O62" t="e">
        <f t="shared" ca="1" si="6"/>
        <v>#N/A</v>
      </c>
      <c r="P62" t="str">
        <f t="shared" ca="1" si="7"/>
        <v/>
      </c>
      <c r="Q62" t="str">
        <f t="shared" ca="1" si="3"/>
        <v/>
      </c>
      <c r="R62" t="str">
        <f ca="1">IF(P62="",$T$2,IF(COUNTIF(P$5:P62,P62)=1,P62,$T$2))</f>
        <v>ÿ</v>
      </c>
      <c r="S62">
        <f t="shared" ca="1" si="8"/>
        <v>0</v>
      </c>
    </row>
    <row r="63" spans="11:19" x14ac:dyDescent="0.3">
      <c r="K63">
        <f t="shared" si="10"/>
        <v>58</v>
      </c>
      <c r="L63">
        <f t="shared" si="4"/>
        <v>18</v>
      </c>
      <c r="M63">
        <f t="shared" si="5"/>
        <v>3</v>
      </c>
      <c r="N63" t="str">
        <f ca="1">IFERROR(GTMOGETSHEETNAME(INDEX('Table of contents'!$B$6:$B$7,M63),"Ville"),",")</f>
        <v>,</v>
      </c>
      <c r="O63" t="e">
        <f t="shared" ca="1" si="6"/>
        <v>#N/A</v>
      </c>
      <c r="P63" t="str">
        <f t="shared" ca="1" si="7"/>
        <v/>
      </c>
      <c r="Q63" t="str">
        <f t="shared" ca="1" si="3"/>
        <v/>
      </c>
      <c r="R63" t="str">
        <f ca="1">IF(P63="",$T$2,IF(COUNTIF(P$5:P63,P63)=1,P63,$T$2))</f>
        <v>ÿ</v>
      </c>
      <c r="S63">
        <f t="shared" ca="1" si="8"/>
        <v>0</v>
      </c>
    </row>
    <row r="64" spans="11:19" x14ac:dyDescent="0.3">
      <c r="K64">
        <f t="shared" si="10"/>
        <v>59</v>
      </c>
      <c r="L64">
        <f t="shared" si="4"/>
        <v>19</v>
      </c>
      <c r="M64">
        <f t="shared" si="5"/>
        <v>3</v>
      </c>
      <c r="N64" t="str">
        <f ca="1">IFERROR(GTMOGETSHEETNAME(INDEX('Table of contents'!$B$6:$B$7,M64),"Ville"),",")</f>
        <v>,</v>
      </c>
      <c r="O64" t="e">
        <f t="shared" ca="1" si="6"/>
        <v>#N/A</v>
      </c>
      <c r="P64" t="str">
        <f t="shared" ca="1" si="7"/>
        <v/>
      </c>
      <c r="Q64" t="str">
        <f t="shared" ca="1" si="3"/>
        <v/>
      </c>
      <c r="R64" t="str">
        <f ca="1">IF(P64="",$T$2,IF(COUNTIF(P$5:P64,P64)=1,P64,$T$2))</f>
        <v>ÿ</v>
      </c>
      <c r="S64">
        <f t="shared" ca="1" si="8"/>
        <v>0</v>
      </c>
    </row>
    <row r="65" spans="11:19" x14ac:dyDescent="0.3">
      <c r="K65">
        <f t="shared" si="10"/>
        <v>60</v>
      </c>
      <c r="L65">
        <f t="shared" si="4"/>
        <v>20</v>
      </c>
      <c r="M65">
        <f t="shared" si="5"/>
        <v>3</v>
      </c>
      <c r="N65" t="str">
        <f ca="1">IFERROR(GTMOGETSHEETNAME(INDEX('Table of contents'!$B$6:$B$7,M65),"Ville"),",")</f>
        <v>,</v>
      </c>
      <c r="O65" t="e">
        <f t="shared" ca="1" si="6"/>
        <v>#N/A</v>
      </c>
      <c r="P65" t="str">
        <f t="shared" ca="1" si="7"/>
        <v/>
      </c>
      <c r="Q65" t="str">
        <f t="shared" ca="1" si="3"/>
        <v/>
      </c>
      <c r="R65" t="str">
        <f ca="1">IF(P65="",$T$2,IF(COUNTIF(P$5:P65,P65)=1,P65,$T$2))</f>
        <v>ÿ</v>
      </c>
      <c r="S65">
        <f t="shared" ca="1" si="8"/>
        <v>0</v>
      </c>
    </row>
    <row r="66" spans="11:19" x14ac:dyDescent="0.3">
      <c r="K66">
        <f t="shared" si="10"/>
        <v>61</v>
      </c>
      <c r="L66">
        <f t="shared" si="4"/>
        <v>1</v>
      </c>
      <c r="M66">
        <f t="shared" si="5"/>
        <v>4</v>
      </c>
      <c r="N66" t="str">
        <f ca="1">IFERROR(GTMOGETSHEETNAME(INDEX('Table of contents'!$B$6:$B$7,M66),"Ville"),",")</f>
        <v>,</v>
      </c>
      <c r="O66" t="e">
        <f t="shared" ca="1" si="6"/>
        <v>#N/A</v>
      </c>
      <c r="P66" t="str">
        <f t="shared" ca="1" si="7"/>
        <v/>
      </c>
      <c r="Q66" t="str">
        <f t="shared" ca="1" si="3"/>
        <v/>
      </c>
      <c r="R66" t="str">
        <f ca="1">IF(P66="",$T$2,IF(COUNTIF(P$5:P66,P66)=1,P66,$T$2))</f>
        <v>ÿ</v>
      </c>
      <c r="S66">
        <f t="shared" ca="1" si="8"/>
        <v>0</v>
      </c>
    </row>
    <row r="67" spans="11:19" x14ac:dyDescent="0.3">
      <c r="K67">
        <f t="shared" si="10"/>
        <v>62</v>
      </c>
      <c r="L67">
        <f t="shared" si="4"/>
        <v>2</v>
      </c>
      <c r="M67">
        <f t="shared" si="5"/>
        <v>4</v>
      </c>
      <c r="N67" t="str">
        <f ca="1">IFERROR(GTMOGETSHEETNAME(INDEX('Table of contents'!$B$6:$B$7,M67),"Ville"),",")</f>
        <v>,</v>
      </c>
      <c r="O67" t="e">
        <f t="shared" ca="1" si="6"/>
        <v>#N/A</v>
      </c>
      <c r="P67" t="str">
        <f t="shared" ca="1" si="7"/>
        <v/>
      </c>
      <c r="Q67" t="str">
        <f t="shared" ca="1" si="3"/>
        <v/>
      </c>
      <c r="R67" t="str">
        <f ca="1">IF(P67="",$T$2,IF(COUNTIF(P$5:P67,P67)=1,P67,$T$2))</f>
        <v>ÿ</v>
      </c>
      <c r="S67">
        <f t="shared" ca="1" si="8"/>
        <v>0</v>
      </c>
    </row>
    <row r="68" spans="11:19" x14ac:dyDescent="0.3">
      <c r="K68">
        <f t="shared" si="10"/>
        <v>63</v>
      </c>
      <c r="L68">
        <f t="shared" si="4"/>
        <v>3</v>
      </c>
      <c r="M68">
        <f t="shared" si="5"/>
        <v>4</v>
      </c>
      <c r="N68" t="str">
        <f ca="1">IFERROR(GTMOGETSHEETNAME(INDEX('Table of contents'!$B$6:$B$7,M68),"Ville"),",")</f>
        <v>,</v>
      </c>
      <c r="O68" t="e">
        <f t="shared" ca="1" si="6"/>
        <v>#N/A</v>
      </c>
      <c r="P68" t="str">
        <f t="shared" ca="1" si="7"/>
        <v/>
      </c>
      <c r="Q68" t="str">
        <f t="shared" ca="1" si="3"/>
        <v/>
      </c>
      <c r="R68" t="str">
        <f ca="1">IF(P68="",$T$2,IF(COUNTIF(P$5:P68,P68)=1,P68,$T$2))</f>
        <v>ÿ</v>
      </c>
      <c r="S68">
        <f t="shared" ca="1" si="8"/>
        <v>0</v>
      </c>
    </row>
    <row r="69" spans="11:19" x14ac:dyDescent="0.3">
      <c r="K69">
        <f t="shared" si="10"/>
        <v>64</v>
      </c>
      <c r="L69">
        <f t="shared" si="4"/>
        <v>4</v>
      </c>
      <c r="M69">
        <f t="shared" si="5"/>
        <v>4</v>
      </c>
      <c r="N69" t="str">
        <f ca="1">IFERROR(GTMOGETSHEETNAME(INDEX('Table of contents'!$B$6:$B$7,M69),"Ville"),",")</f>
        <v>,</v>
      </c>
      <c r="O69" t="e">
        <f t="shared" ca="1" si="6"/>
        <v>#N/A</v>
      </c>
      <c r="P69" t="str">
        <f t="shared" ca="1" si="7"/>
        <v/>
      </c>
      <c r="Q69" t="str">
        <f t="shared" ca="1" si="3"/>
        <v/>
      </c>
      <c r="R69" t="str">
        <f ca="1">IF(P69="",$T$2,IF(COUNTIF(P$5:P69,P69)=1,P69,$T$2))</f>
        <v>ÿ</v>
      </c>
      <c r="S69">
        <f t="shared" ca="1" si="8"/>
        <v>0</v>
      </c>
    </row>
    <row r="70" spans="11:19" x14ac:dyDescent="0.3">
      <c r="K70">
        <f t="shared" si="10"/>
        <v>65</v>
      </c>
      <c r="L70">
        <f t="shared" si="4"/>
        <v>5</v>
      </c>
      <c r="M70">
        <f t="shared" si="5"/>
        <v>4</v>
      </c>
      <c r="N70" t="str">
        <f ca="1">IFERROR(GTMOGETSHEETNAME(INDEX('Table of contents'!$B$6:$B$7,M70),"Ville"),",")</f>
        <v>,</v>
      </c>
      <c r="O70" t="e">
        <f t="shared" ca="1" si="6"/>
        <v>#N/A</v>
      </c>
      <c r="P70" t="str">
        <f t="shared" ca="1" si="7"/>
        <v/>
      </c>
      <c r="Q70" t="str">
        <f t="shared" ref="Q70:Q133" ca="1" si="12">IFERROR(INDIRECT($N70&amp;"!"&amp;Q$4&amp;(Q$3+$L70)),"")</f>
        <v/>
      </c>
      <c r="R70" t="str">
        <f ca="1">IF(P70="",$T$2,IF(COUNTIF(P$5:P70,P70)=1,P70,$T$2))</f>
        <v>ÿ</v>
      </c>
      <c r="S70">
        <f t="shared" ca="1" si="8"/>
        <v>0</v>
      </c>
    </row>
    <row r="71" spans="11:19" x14ac:dyDescent="0.3">
      <c r="K71">
        <f t="shared" si="10"/>
        <v>66</v>
      </c>
      <c r="L71">
        <f t="shared" ref="L71:L134" si="13">K71-(M71-1)*$M$2</f>
        <v>6</v>
      </c>
      <c r="M71">
        <f t="shared" ref="M71:M134" si="14">INT((K71-1)/$M$2)+1</f>
        <v>4</v>
      </c>
      <c r="N71" t="str">
        <f ca="1">IFERROR(GTMOGETSHEETNAME(INDEX('Table of contents'!$B$6:$B$7,M71),"Ville"),",")</f>
        <v>,</v>
      </c>
      <c r="O71" t="e">
        <f t="shared" ref="O71:O134" ca="1" si="15">IFERROR($N71&amp;"!"&amp;P$4&amp;P$3+IF($L71&lt;=INDIRECT($N71&amp;"!"&amp;$Q$1),$L71,$S$1),NA())</f>
        <v>#N/A</v>
      </c>
      <c r="P71" t="str">
        <f t="shared" ref="P71:P134" ca="1" si="16">IF(IFERROR(INDIRECT($O71),"")="","",INDIRECT($O71))</f>
        <v/>
      </c>
      <c r="Q71" t="str">
        <f t="shared" ca="1" si="12"/>
        <v/>
      </c>
      <c r="R71" t="str">
        <f ca="1">IF(P71="",$T$2,IF(COUNTIF(P$5:P71,P71)=1,P71,$T$2))</f>
        <v>ÿ</v>
      </c>
      <c r="S71">
        <f t="shared" ref="S71:S134" ca="1" si="17">IF(OR(P71="",R71=""),0,COUNTIF($R$6:$R$145,"&lt;="&amp;R71))</f>
        <v>0</v>
      </c>
    </row>
    <row r="72" spans="11:19" x14ac:dyDescent="0.3">
      <c r="K72">
        <f t="shared" ref="K72:K135" si="18">K71+1</f>
        <v>67</v>
      </c>
      <c r="L72">
        <f t="shared" si="13"/>
        <v>7</v>
      </c>
      <c r="M72">
        <f t="shared" si="14"/>
        <v>4</v>
      </c>
      <c r="N72" t="str">
        <f ca="1">IFERROR(GTMOGETSHEETNAME(INDEX('Table of contents'!$B$6:$B$7,M72),"Ville"),",")</f>
        <v>,</v>
      </c>
      <c r="O72" t="e">
        <f t="shared" ca="1" si="15"/>
        <v>#N/A</v>
      </c>
      <c r="P72" t="str">
        <f t="shared" ca="1" si="16"/>
        <v/>
      </c>
      <c r="Q72" t="str">
        <f t="shared" ca="1" si="12"/>
        <v/>
      </c>
      <c r="R72" t="str">
        <f ca="1">IF(P72="",$T$2,IF(COUNTIF(P$5:P72,P72)=1,P72,$T$2))</f>
        <v>ÿ</v>
      </c>
      <c r="S72">
        <f t="shared" ca="1" si="17"/>
        <v>0</v>
      </c>
    </row>
    <row r="73" spans="11:19" x14ac:dyDescent="0.3">
      <c r="K73">
        <f t="shared" si="18"/>
        <v>68</v>
      </c>
      <c r="L73">
        <f t="shared" si="13"/>
        <v>8</v>
      </c>
      <c r="M73">
        <f t="shared" si="14"/>
        <v>4</v>
      </c>
      <c r="N73" t="str">
        <f ca="1">IFERROR(GTMOGETSHEETNAME(INDEX('Table of contents'!$B$6:$B$7,M73),"Ville"),",")</f>
        <v>,</v>
      </c>
      <c r="O73" t="e">
        <f t="shared" ca="1" si="15"/>
        <v>#N/A</v>
      </c>
      <c r="P73" t="str">
        <f t="shared" ca="1" si="16"/>
        <v/>
      </c>
      <c r="Q73" t="str">
        <f t="shared" ca="1" si="12"/>
        <v/>
      </c>
      <c r="R73" t="str">
        <f ca="1">IF(P73="",$T$2,IF(COUNTIF(P$5:P73,P73)=1,P73,$T$2))</f>
        <v>ÿ</v>
      </c>
      <c r="S73">
        <f t="shared" ca="1" si="17"/>
        <v>0</v>
      </c>
    </row>
    <row r="74" spans="11:19" x14ac:dyDescent="0.3">
      <c r="K74">
        <f t="shared" si="18"/>
        <v>69</v>
      </c>
      <c r="L74">
        <f t="shared" si="13"/>
        <v>9</v>
      </c>
      <c r="M74">
        <f t="shared" si="14"/>
        <v>4</v>
      </c>
      <c r="N74" t="str">
        <f ca="1">IFERROR(GTMOGETSHEETNAME(INDEX('Table of contents'!$B$6:$B$7,M74),"Ville"),",")</f>
        <v>,</v>
      </c>
      <c r="O74" t="e">
        <f t="shared" ca="1" si="15"/>
        <v>#N/A</v>
      </c>
      <c r="P74" t="str">
        <f t="shared" ca="1" si="16"/>
        <v/>
      </c>
      <c r="Q74" t="str">
        <f t="shared" ca="1" si="12"/>
        <v/>
      </c>
      <c r="R74" t="str">
        <f ca="1">IF(P74="",$T$2,IF(COUNTIF(P$5:P74,P74)=1,P74,$T$2))</f>
        <v>ÿ</v>
      </c>
      <c r="S74">
        <f t="shared" ca="1" si="17"/>
        <v>0</v>
      </c>
    </row>
    <row r="75" spans="11:19" x14ac:dyDescent="0.3">
      <c r="K75">
        <f t="shared" si="18"/>
        <v>70</v>
      </c>
      <c r="L75">
        <f t="shared" si="13"/>
        <v>10</v>
      </c>
      <c r="M75">
        <f t="shared" si="14"/>
        <v>4</v>
      </c>
      <c r="N75" t="str">
        <f ca="1">IFERROR(GTMOGETSHEETNAME(INDEX('Table of contents'!$B$6:$B$7,M75),"Ville"),",")</f>
        <v>,</v>
      </c>
      <c r="O75" t="e">
        <f t="shared" ca="1" si="15"/>
        <v>#N/A</v>
      </c>
      <c r="P75" t="str">
        <f t="shared" ca="1" si="16"/>
        <v/>
      </c>
      <c r="Q75" t="str">
        <f t="shared" ca="1" si="12"/>
        <v/>
      </c>
      <c r="R75" t="str">
        <f ca="1">IF(P75="",$T$2,IF(COUNTIF(P$5:P75,P75)=1,P75,$T$2))</f>
        <v>ÿ</v>
      </c>
      <c r="S75">
        <f t="shared" ca="1" si="17"/>
        <v>0</v>
      </c>
    </row>
    <row r="76" spans="11:19" x14ac:dyDescent="0.3">
      <c r="K76">
        <f t="shared" si="18"/>
        <v>71</v>
      </c>
      <c r="L76">
        <f t="shared" si="13"/>
        <v>11</v>
      </c>
      <c r="M76">
        <f t="shared" si="14"/>
        <v>4</v>
      </c>
      <c r="N76" t="str">
        <f ca="1">IFERROR(GTMOGETSHEETNAME(INDEX('Table of contents'!$B$6:$B$7,M76),"Ville"),",")</f>
        <v>,</v>
      </c>
      <c r="O76" t="e">
        <f t="shared" ca="1" si="15"/>
        <v>#N/A</v>
      </c>
      <c r="P76" t="str">
        <f t="shared" ca="1" si="16"/>
        <v/>
      </c>
      <c r="Q76" t="str">
        <f t="shared" ca="1" si="12"/>
        <v/>
      </c>
      <c r="R76" t="str">
        <f ca="1">IF(P76="",$T$2,IF(COUNTIF(P$5:P76,P76)=1,P76,$T$2))</f>
        <v>ÿ</v>
      </c>
      <c r="S76">
        <f t="shared" ca="1" si="17"/>
        <v>0</v>
      </c>
    </row>
    <row r="77" spans="11:19" x14ac:dyDescent="0.3">
      <c r="K77">
        <f t="shared" si="18"/>
        <v>72</v>
      </c>
      <c r="L77">
        <f t="shared" si="13"/>
        <v>12</v>
      </c>
      <c r="M77">
        <f t="shared" si="14"/>
        <v>4</v>
      </c>
      <c r="N77" t="str">
        <f ca="1">IFERROR(GTMOGETSHEETNAME(INDEX('Table of contents'!$B$6:$B$7,M77),"Ville"),",")</f>
        <v>,</v>
      </c>
      <c r="O77" t="e">
        <f t="shared" ca="1" si="15"/>
        <v>#N/A</v>
      </c>
      <c r="P77" t="str">
        <f t="shared" ca="1" si="16"/>
        <v/>
      </c>
      <c r="Q77" t="str">
        <f t="shared" ca="1" si="12"/>
        <v/>
      </c>
      <c r="R77" t="str">
        <f ca="1">IF(P77="",$T$2,IF(COUNTIF(P$5:P77,P77)=1,P77,$T$2))</f>
        <v>ÿ</v>
      </c>
      <c r="S77">
        <f t="shared" ca="1" si="17"/>
        <v>0</v>
      </c>
    </row>
    <row r="78" spans="11:19" x14ac:dyDescent="0.3">
      <c r="K78">
        <f t="shared" si="18"/>
        <v>73</v>
      </c>
      <c r="L78">
        <f t="shared" si="13"/>
        <v>13</v>
      </c>
      <c r="M78">
        <f t="shared" si="14"/>
        <v>4</v>
      </c>
      <c r="N78" t="str">
        <f ca="1">IFERROR(GTMOGETSHEETNAME(INDEX('Table of contents'!$B$6:$B$7,M78),"Ville"),",")</f>
        <v>,</v>
      </c>
      <c r="O78" t="e">
        <f t="shared" ca="1" si="15"/>
        <v>#N/A</v>
      </c>
      <c r="P78" t="str">
        <f t="shared" ca="1" si="16"/>
        <v/>
      </c>
      <c r="Q78" t="str">
        <f t="shared" ca="1" si="12"/>
        <v/>
      </c>
      <c r="R78" t="str">
        <f ca="1">IF(P78="",$T$2,IF(COUNTIF(P$5:P78,P78)=1,P78,$T$2))</f>
        <v>ÿ</v>
      </c>
      <c r="S78">
        <f t="shared" ca="1" si="17"/>
        <v>0</v>
      </c>
    </row>
    <row r="79" spans="11:19" x14ac:dyDescent="0.3">
      <c r="K79">
        <f t="shared" si="18"/>
        <v>74</v>
      </c>
      <c r="L79">
        <f t="shared" si="13"/>
        <v>14</v>
      </c>
      <c r="M79">
        <f t="shared" si="14"/>
        <v>4</v>
      </c>
      <c r="N79" t="str">
        <f ca="1">IFERROR(GTMOGETSHEETNAME(INDEX('Table of contents'!$B$6:$B$7,M79),"Ville"),",")</f>
        <v>,</v>
      </c>
      <c r="O79" t="e">
        <f t="shared" ca="1" si="15"/>
        <v>#N/A</v>
      </c>
      <c r="P79" t="str">
        <f t="shared" ca="1" si="16"/>
        <v/>
      </c>
      <c r="Q79" t="str">
        <f t="shared" ca="1" si="12"/>
        <v/>
      </c>
      <c r="R79" t="str">
        <f ca="1">IF(P79="",$T$2,IF(COUNTIF(P$5:P79,P79)=1,P79,$T$2))</f>
        <v>ÿ</v>
      </c>
      <c r="S79">
        <f t="shared" ca="1" si="17"/>
        <v>0</v>
      </c>
    </row>
    <row r="80" spans="11:19" x14ac:dyDescent="0.3">
      <c r="K80">
        <f t="shared" si="18"/>
        <v>75</v>
      </c>
      <c r="L80">
        <f t="shared" si="13"/>
        <v>15</v>
      </c>
      <c r="M80">
        <f t="shared" si="14"/>
        <v>4</v>
      </c>
      <c r="N80" t="str">
        <f ca="1">IFERROR(GTMOGETSHEETNAME(INDEX('Table of contents'!$B$6:$B$7,M80),"Ville"),",")</f>
        <v>,</v>
      </c>
      <c r="O80" t="e">
        <f t="shared" ca="1" si="15"/>
        <v>#N/A</v>
      </c>
      <c r="P80" t="str">
        <f t="shared" ca="1" si="16"/>
        <v/>
      </c>
      <c r="Q80" t="str">
        <f t="shared" ca="1" si="12"/>
        <v/>
      </c>
      <c r="R80" t="str">
        <f ca="1">IF(P80="",$T$2,IF(COUNTIF(P$5:P80,P80)=1,P80,$T$2))</f>
        <v>ÿ</v>
      </c>
      <c r="S80">
        <f t="shared" ca="1" si="17"/>
        <v>0</v>
      </c>
    </row>
    <row r="81" spans="11:19" x14ac:dyDescent="0.3">
      <c r="K81">
        <f t="shared" si="18"/>
        <v>76</v>
      </c>
      <c r="L81">
        <f t="shared" si="13"/>
        <v>16</v>
      </c>
      <c r="M81">
        <f t="shared" si="14"/>
        <v>4</v>
      </c>
      <c r="N81" t="str">
        <f ca="1">IFERROR(GTMOGETSHEETNAME(INDEX('Table of contents'!$B$6:$B$7,M81),"Ville"),",")</f>
        <v>,</v>
      </c>
      <c r="O81" t="e">
        <f t="shared" ca="1" si="15"/>
        <v>#N/A</v>
      </c>
      <c r="P81" t="str">
        <f t="shared" ca="1" si="16"/>
        <v/>
      </c>
      <c r="Q81" t="str">
        <f t="shared" ca="1" si="12"/>
        <v/>
      </c>
      <c r="R81" t="str">
        <f ca="1">IF(P81="",$T$2,IF(COUNTIF(P$5:P81,P81)=1,P81,$T$2))</f>
        <v>ÿ</v>
      </c>
      <c r="S81">
        <f t="shared" ca="1" si="17"/>
        <v>0</v>
      </c>
    </row>
    <row r="82" spans="11:19" x14ac:dyDescent="0.3">
      <c r="K82">
        <f t="shared" si="18"/>
        <v>77</v>
      </c>
      <c r="L82">
        <f t="shared" si="13"/>
        <v>17</v>
      </c>
      <c r="M82">
        <f t="shared" si="14"/>
        <v>4</v>
      </c>
      <c r="N82" t="str">
        <f ca="1">IFERROR(GTMOGETSHEETNAME(INDEX('Table of contents'!$B$6:$B$7,M82),"Ville"),",")</f>
        <v>,</v>
      </c>
      <c r="O82" t="e">
        <f t="shared" ca="1" si="15"/>
        <v>#N/A</v>
      </c>
      <c r="P82" t="str">
        <f t="shared" ca="1" si="16"/>
        <v/>
      </c>
      <c r="Q82" t="str">
        <f t="shared" ca="1" si="12"/>
        <v/>
      </c>
      <c r="R82" t="str">
        <f ca="1">IF(P82="",$T$2,IF(COUNTIF(P$5:P82,P82)=1,P82,$T$2))</f>
        <v>ÿ</v>
      </c>
      <c r="S82">
        <f t="shared" ca="1" si="17"/>
        <v>0</v>
      </c>
    </row>
    <row r="83" spans="11:19" x14ac:dyDescent="0.3">
      <c r="K83">
        <f t="shared" si="18"/>
        <v>78</v>
      </c>
      <c r="L83">
        <f t="shared" si="13"/>
        <v>18</v>
      </c>
      <c r="M83">
        <f t="shared" si="14"/>
        <v>4</v>
      </c>
      <c r="N83" t="str">
        <f ca="1">IFERROR(GTMOGETSHEETNAME(INDEX('Table of contents'!$B$6:$B$7,M83),"Ville"),",")</f>
        <v>,</v>
      </c>
      <c r="O83" t="e">
        <f t="shared" ca="1" si="15"/>
        <v>#N/A</v>
      </c>
      <c r="P83" t="str">
        <f t="shared" ca="1" si="16"/>
        <v/>
      </c>
      <c r="Q83" t="str">
        <f t="shared" ca="1" si="12"/>
        <v/>
      </c>
      <c r="R83" t="str">
        <f ca="1">IF(P83="",$T$2,IF(COUNTIF(P$5:P83,P83)=1,P83,$T$2))</f>
        <v>ÿ</v>
      </c>
      <c r="S83">
        <f t="shared" ca="1" si="17"/>
        <v>0</v>
      </c>
    </row>
    <row r="84" spans="11:19" x14ac:dyDescent="0.3">
      <c r="K84">
        <f t="shared" si="18"/>
        <v>79</v>
      </c>
      <c r="L84">
        <f t="shared" si="13"/>
        <v>19</v>
      </c>
      <c r="M84">
        <f t="shared" si="14"/>
        <v>4</v>
      </c>
      <c r="N84" t="str">
        <f ca="1">IFERROR(GTMOGETSHEETNAME(INDEX('Table of contents'!$B$6:$B$7,M84),"Ville"),",")</f>
        <v>,</v>
      </c>
      <c r="O84" t="e">
        <f t="shared" ca="1" si="15"/>
        <v>#N/A</v>
      </c>
      <c r="P84" t="str">
        <f t="shared" ca="1" si="16"/>
        <v/>
      </c>
      <c r="Q84" t="str">
        <f t="shared" ca="1" si="12"/>
        <v/>
      </c>
      <c r="R84" t="str">
        <f ca="1">IF(P84="",$T$2,IF(COUNTIF(P$5:P84,P84)=1,P84,$T$2))</f>
        <v>ÿ</v>
      </c>
      <c r="S84">
        <f t="shared" ca="1" si="17"/>
        <v>0</v>
      </c>
    </row>
    <row r="85" spans="11:19" x14ac:dyDescent="0.3">
      <c r="K85">
        <f t="shared" si="18"/>
        <v>80</v>
      </c>
      <c r="L85">
        <f t="shared" si="13"/>
        <v>20</v>
      </c>
      <c r="M85">
        <f t="shared" si="14"/>
        <v>4</v>
      </c>
      <c r="N85" t="str">
        <f ca="1">IFERROR(GTMOGETSHEETNAME(INDEX('Table of contents'!$B$6:$B$7,M85),"Ville"),",")</f>
        <v>,</v>
      </c>
      <c r="O85" t="e">
        <f t="shared" ca="1" si="15"/>
        <v>#N/A</v>
      </c>
      <c r="P85" t="str">
        <f t="shared" ca="1" si="16"/>
        <v/>
      </c>
      <c r="Q85" t="str">
        <f t="shared" ca="1" si="12"/>
        <v/>
      </c>
      <c r="R85" t="str">
        <f ca="1">IF(P85="",$T$2,IF(COUNTIF(P$5:P85,P85)=1,P85,$T$2))</f>
        <v>ÿ</v>
      </c>
      <c r="S85">
        <f t="shared" ca="1" si="17"/>
        <v>0</v>
      </c>
    </row>
    <row r="86" spans="11:19" x14ac:dyDescent="0.3">
      <c r="K86">
        <f t="shared" si="18"/>
        <v>81</v>
      </c>
      <c r="L86">
        <f t="shared" si="13"/>
        <v>1</v>
      </c>
      <c r="M86">
        <f t="shared" si="14"/>
        <v>5</v>
      </c>
      <c r="N86" t="str">
        <f ca="1">IFERROR(GTMOGETSHEETNAME(INDEX('Table of contents'!$B$6:$B$7,M86),"Ville"),",")</f>
        <v>,</v>
      </c>
      <c r="O86" t="e">
        <f t="shared" ca="1" si="15"/>
        <v>#N/A</v>
      </c>
      <c r="P86" t="str">
        <f t="shared" ca="1" si="16"/>
        <v/>
      </c>
      <c r="Q86" t="str">
        <f t="shared" ca="1" si="12"/>
        <v/>
      </c>
      <c r="R86" t="str">
        <f ca="1">IF(P86="",$T$2,IF(COUNTIF(P$5:P86,P86)=1,P86,$T$2))</f>
        <v>ÿ</v>
      </c>
      <c r="S86">
        <f t="shared" ca="1" si="17"/>
        <v>0</v>
      </c>
    </row>
    <row r="87" spans="11:19" x14ac:dyDescent="0.3">
      <c r="K87">
        <f t="shared" si="18"/>
        <v>82</v>
      </c>
      <c r="L87">
        <f t="shared" si="13"/>
        <v>2</v>
      </c>
      <c r="M87">
        <f t="shared" si="14"/>
        <v>5</v>
      </c>
      <c r="N87" t="str">
        <f ca="1">IFERROR(GTMOGETSHEETNAME(INDEX('Table of contents'!$B$6:$B$7,M87),"Ville"),",")</f>
        <v>,</v>
      </c>
      <c r="O87" t="e">
        <f t="shared" ca="1" si="15"/>
        <v>#N/A</v>
      </c>
      <c r="P87" t="str">
        <f t="shared" ca="1" si="16"/>
        <v/>
      </c>
      <c r="Q87" t="str">
        <f t="shared" ca="1" si="12"/>
        <v/>
      </c>
      <c r="R87" t="str">
        <f ca="1">IF(P87="",$T$2,IF(COUNTIF(P$5:P87,P87)=1,P87,$T$2))</f>
        <v>ÿ</v>
      </c>
      <c r="S87">
        <f t="shared" ca="1" si="17"/>
        <v>0</v>
      </c>
    </row>
    <row r="88" spans="11:19" x14ac:dyDescent="0.3">
      <c r="K88">
        <f t="shared" si="18"/>
        <v>83</v>
      </c>
      <c r="L88">
        <f t="shared" si="13"/>
        <v>3</v>
      </c>
      <c r="M88">
        <f t="shared" si="14"/>
        <v>5</v>
      </c>
      <c r="N88" t="str">
        <f ca="1">IFERROR(GTMOGETSHEETNAME(INDEX('Table of contents'!$B$6:$B$7,M88),"Ville"),",")</f>
        <v>,</v>
      </c>
      <c r="O88" t="e">
        <f t="shared" ca="1" si="15"/>
        <v>#N/A</v>
      </c>
      <c r="P88" t="str">
        <f t="shared" ca="1" si="16"/>
        <v/>
      </c>
      <c r="Q88" t="str">
        <f t="shared" ca="1" si="12"/>
        <v/>
      </c>
      <c r="R88" t="str">
        <f ca="1">IF(P88="",$T$2,IF(COUNTIF(P$5:P88,P88)=1,P88,$T$2))</f>
        <v>ÿ</v>
      </c>
      <c r="S88">
        <f t="shared" ca="1" si="17"/>
        <v>0</v>
      </c>
    </row>
    <row r="89" spans="11:19" x14ac:dyDescent="0.3">
      <c r="K89">
        <f t="shared" si="18"/>
        <v>84</v>
      </c>
      <c r="L89">
        <f t="shared" si="13"/>
        <v>4</v>
      </c>
      <c r="M89">
        <f t="shared" si="14"/>
        <v>5</v>
      </c>
      <c r="N89" t="str">
        <f ca="1">IFERROR(GTMOGETSHEETNAME(INDEX('Table of contents'!$B$6:$B$7,M89),"Ville"),",")</f>
        <v>,</v>
      </c>
      <c r="O89" t="e">
        <f t="shared" ca="1" si="15"/>
        <v>#N/A</v>
      </c>
      <c r="P89" t="str">
        <f t="shared" ca="1" si="16"/>
        <v/>
      </c>
      <c r="Q89" t="str">
        <f t="shared" ca="1" si="12"/>
        <v/>
      </c>
      <c r="R89" t="str">
        <f ca="1">IF(P89="",$T$2,IF(COUNTIF(P$5:P89,P89)=1,P89,$T$2))</f>
        <v>ÿ</v>
      </c>
      <c r="S89">
        <f t="shared" ca="1" si="17"/>
        <v>0</v>
      </c>
    </row>
    <row r="90" spans="11:19" x14ac:dyDescent="0.3">
      <c r="K90">
        <f t="shared" si="18"/>
        <v>85</v>
      </c>
      <c r="L90">
        <f t="shared" si="13"/>
        <v>5</v>
      </c>
      <c r="M90">
        <f t="shared" si="14"/>
        <v>5</v>
      </c>
      <c r="N90" t="str">
        <f ca="1">IFERROR(GTMOGETSHEETNAME(INDEX('Table of contents'!$B$6:$B$7,M90),"Ville"),",")</f>
        <v>,</v>
      </c>
      <c r="O90" t="e">
        <f t="shared" ca="1" si="15"/>
        <v>#N/A</v>
      </c>
      <c r="P90" t="str">
        <f t="shared" ca="1" si="16"/>
        <v/>
      </c>
      <c r="Q90" t="str">
        <f t="shared" ca="1" si="12"/>
        <v/>
      </c>
      <c r="R90" t="str">
        <f ca="1">IF(P90="",$T$2,IF(COUNTIF(P$5:P90,P90)=1,P90,$T$2))</f>
        <v>ÿ</v>
      </c>
      <c r="S90">
        <f t="shared" ca="1" si="17"/>
        <v>0</v>
      </c>
    </row>
    <row r="91" spans="11:19" x14ac:dyDescent="0.3">
      <c r="K91">
        <f t="shared" si="18"/>
        <v>86</v>
      </c>
      <c r="L91">
        <f t="shared" si="13"/>
        <v>6</v>
      </c>
      <c r="M91">
        <f t="shared" si="14"/>
        <v>5</v>
      </c>
      <c r="N91" t="str">
        <f ca="1">IFERROR(GTMOGETSHEETNAME(INDEX('Table of contents'!$B$6:$B$7,M91),"Ville"),",")</f>
        <v>,</v>
      </c>
      <c r="O91" t="e">
        <f t="shared" ca="1" si="15"/>
        <v>#N/A</v>
      </c>
      <c r="P91" t="str">
        <f t="shared" ca="1" si="16"/>
        <v/>
      </c>
      <c r="Q91" t="str">
        <f t="shared" ca="1" si="12"/>
        <v/>
      </c>
      <c r="R91" t="str">
        <f ca="1">IF(P91="",$T$2,IF(COUNTIF(P$5:P91,P91)=1,P91,$T$2))</f>
        <v>ÿ</v>
      </c>
      <c r="S91">
        <f t="shared" ca="1" si="17"/>
        <v>0</v>
      </c>
    </row>
    <row r="92" spans="11:19" x14ac:dyDescent="0.3">
      <c r="K92">
        <f t="shared" si="18"/>
        <v>87</v>
      </c>
      <c r="L92">
        <f t="shared" si="13"/>
        <v>7</v>
      </c>
      <c r="M92">
        <f t="shared" si="14"/>
        <v>5</v>
      </c>
      <c r="N92" t="str">
        <f ca="1">IFERROR(GTMOGETSHEETNAME(INDEX('Table of contents'!$B$6:$B$7,M92),"Ville"),",")</f>
        <v>,</v>
      </c>
      <c r="O92" t="e">
        <f t="shared" ca="1" si="15"/>
        <v>#N/A</v>
      </c>
      <c r="P92" t="str">
        <f t="shared" ca="1" si="16"/>
        <v/>
      </c>
      <c r="Q92" t="str">
        <f t="shared" ca="1" si="12"/>
        <v/>
      </c>
      <c r="R92" t="str">
        <f ca="1">IF(P92="",$T$2,IF(COUNTIF(P$5:P92,P92)=1,P92,$T$2))</f>
        <v>ÿ</v>
      </c>
      <c r="S92">
        <f t="shared" ca="1" si="17"/>
        <v>0</v>
      </c>
    </row>
    <row r="93" spans="11:19" x14ac:dyDescent="0.3">
      <c r="K93">
        <f t="shared" si="18"/>
        <v>88</v>
      </c>
      <c r="L93">
        <f t="shared" si="13"/>
        <v>8</v>
      </c>
      <c r="M93">
        <f t="shared" si="14"/>
        <v>5</v>
      </c>
      <c r="N93" t="str">
        <f ca="1">IFERROR(GTMOGETSHEETNAME(INDEX('Table of contents'!$B$6:$B$7,M93),"Ville"),",")</f>
        <v>,</v>
      </c>
      <c r="O93" t="e">
        <f t="shared" ca="1" si="15"/>
        <v>#N/A</v>
      </c>
      <c r="P93" t="str">
        <f t="shared" ca="1" si="16"/>
        <v/>
      </c>
      <c r="Q93" t="str">
        <f t="shared" ca="1" si="12"/>
        <v/>
      </c>
      <c r="R93" t="str">
        <f ca="1">IF(P93="",$T$2,IF(COUNTIF(P$5:P93,P93)=1,P93,$T$2))</f>
        <v>ÿ</v>
      </c>
      <c r="S93">
        <f t="shared" ca="1" si="17"/>
        <v>0</v>
      </c>
    </row>
    <row r="94" spans="11:19" x14ac:dyDescent="0.3">
      <c r="K94">
        <f t="shared" si="18"/>
        <v>89</v>
      </c>
      <c r="L94">
        <f t="shared" si="13"/>
        <v>9</v>
      </c>
      <c r="M94">
        <f t="shared" si="14"/>
        <v>5</v>
      </c>
      <c r="N94" t="str">
        <f ca="1">IFERROR(GTMOGETSHEETNAME(INDEX('Table of contents'!$B$6:$B$7,M94),"Ville"),",")</f>
        <v>,</v>
      </c>
      <c r="O94" t="e">
        <f t="shared" ca="1" si="15"/>
        <v>#N/A</v>
      </c>
      <c r="P94" t="str">
        <f t="shared" ca="1" si="16"/>
        <v/>
      </c>
      <c r="Q94" t="str">
        <f t="shared" ca="1" si="12"/>
        <v/>
      </c>
      <c r="R94" t="str">
        <f ca="1">IF(P94="",$T$2,IF(COUNTIF(P$5:P94,P94)=1,P94,$T$2))</f>
        <v>ÿ</v>
      </c>
      <c r="S94">
        <f t="shared" ca="1" si="17"/>
        <v>0</v>
      </c>
    </row>
    <row r="95" spans="11:19" x14ac:dyDescent="0.3">
      <c r="K95">
        <f t="shared" si="18"/>
        <v>90</v>
      </c>
      <c r="L95">
        <f t="shared" si="13"/>
        <v>10</v>
      </c>
      <c r="M95">
        <f t="shared" si="14"/>
        <v>5</v>
      </c>
      <c r="N95" t="str">
        <f ca="1">IFERROR(GTMOGETSHEETNAME(INDEX('Table of contents'!$B$6:$B$7,M95),"Ville"),",")</f>
        <v>,</v>
      </c>
      <c r="O95" t="e">
        <f t="shared" ca="1" si="15"/>
        <v>#N/A</v>
      </c>
      <c r="P95" t="str">
        <f t="shared" ca="1" si="16"/>
        <v/>
      </c>
      <c r="Q95" t="str">
        <f t="shared" ca="1" si="12"/>
        <v/>
      </c>
      <c r="R95" t="str">
        <f ca="1">IF(P95="",$T$2,IF(COUNTIF(P$5:P95,P95)=1,P95,$T$2))</f>
        <v>ÿ</v>
      </c>
      <c r="S95">
        <f t="shared" ca="1" si="17"/>
        <v>0</v>
      </c>
    </row>
    <row r="96" spans="11:19" x14ac:dyDescent="0.3">
      <c r="K96">
        <f t="shared" si="18"/>
        <v>91</v>
      </c>
      <c r="L96">
        <f t="shared" si="13"/>
        <v>11</v>
      </c>
      <c r="M96">
        <f t="shared" si="14"/>
        <v>5</v>
      </c>
      <c r="N96" t="str">
        <f ca="1">IFERROR(GTMOGETSHEETNAME(INDEX('Table of contents'!$B$6:$B$7,M96),"Ville"),",")</f>
        <v>,</v>
      </c>
      <c r="O96" t="e">
        <f t="shared" ca="1" si="15"/>
        <v>#N/A</v>
      </c>
      <c r="P96" t="str">
        <f t="shared" ca="1" si="16"/>
        <v/>
      </c>
      <c r="Q96" t="str">
        <f t="shared" ca="1" si="12"/>
        <v/>
      </c>
      <c r="R96" t="str">
        <f ca="1">IF(P96="",$T$2,IF(COUNTIF(P$5:P96,P96)=1,P96,$T$2))</f>
        <v>ÿ</v>
      </c>
      <c r="S96">
        <f t="shared" ca="1" si="17"/>
        <v>0</v>
      </c>
    </row>
    <row r="97" spans="11:19" x14ac:dyDescent="0.3">
      <c r="K97">
        <f t="shared" si="18"/>
        <v>92</v>
      </c>
      <c r="L97">
        <f t="shared" si="13"/>
        <v>12</v>
      </c>
      <c r="M97">
        <f t="shared" si="14"/>
        <v>5</v>
      </c>
      <c r="N97" t="str">
        <f ca="1">IFERROR(GTMOGETSHEETNAME(INDEX('Table of contents'!$B$6:$B$7,M97),"Ville"),",")</f>
        <v>,</v>
      </c>
      <c r="O97" t="e">
        <f t="shared" ca="1" si="15"/>
        <v>#N/A</v>
      </c>
      <c r="P97" t="str">
        <f t="shared" ca="1" si="16"/>
        <v/>
      </c>
      <c r="Q97" t="str">
        <f t="shared" ca="1" si="12"/>
        <v/>
      </c>
      <c r="R97" t="str">
        <f ca="1">IF(P97="",$T$2,IF(COUNTIF(P$5:P97,P97)=1,P97,$T$2))</f>
        <v>ÿ</v>
      </c>
      <c r="S97">
        <f t="shared" ca="1" si="17"/>
        <v>0</v>
      </c>
    </row>
    <row r="98" spans="11:19" x14ac:dyDescent="0.3">
      <c r="K98">
        <f t="shared" si="18"/>
        <v>93</v>
      </c>
      <c r="L98">
        <f t="shared" si="13"/>
        <v>13</v>
      </c>
      <c r="M98">
        <f t="shared" si="14"/>
        <v>5</v>
      </c>
      <c r="N98" t="str">
        <f ca="1">IFERROR(GTMOGETSHEETNAME(INDEX('Table of contents'!$B$6:$B$7,M98),"Ville"),",")</f>
        <v>,</v>
      </c>
      <c r="O98" t="e">
        <f t="shared" ca="1" si="15"/>
        <v>#N/A</v>
      </c>
      <c r="P98" t="str">
        <f t="shared" ca="1" si="16"/>
        <v/>
      </c>
      <c r="Q98" t="str">
        <f t="shared" ca="1" si="12"/>
        <v/>
      </c>
      <c r="R98" t="str">
        <f ca="1">IF(P98="",$T$2,IF(COUNTIF(P$5:P98,P98)=1,P98,$T$2))</f>
        <v>ÿ</v>
      </c>
      <c r="S98">
        <f t="shared" ca="1" si="17"/>
        <v>0</v>
      </c>
    </row>
    <row r="99" spans="11:19" x14ac:dyDescent="0.3">
      <c r="K99">
        <f t="shared" si="18"/>
        <v>94</v>
      </c>
      <c r="L99">
        <f t="shared" si="13"/>
        <v>14</v>
      </c>
      <c r="M99">
        <f t="shared" si="14"/>
        <v>5</v>
      </c>
      <c r="N99" t="str">
        <f ca="1">IFERROR(GTMOGETSHEETNAME(INDEX('Table of contents'!$B$6:$B$7,M99),"Ville"),",")</f>
        <v>,</v>
      </c>
      <c r="O99" t="e">
        <f t="shared" ca="1" si="15"/>
        <v>#N/A</v>
      </c>
      <c r="P99" t="str">
        <f t="shared" ca="1" si="16"/>
        <v/>
      </c>
      <c r="Q99" t="str">
        <f t="shared" ca="1" si="12"/>
        <v/>
      </c>
      <c r="R99" t="str">
        <f ca="1">IF(P99="",$T$2,IF(COUNTIF(P$5:P99,P99)=1,P99,$T$2))</f>
        <v>ÿ</v>
      </c>
      <c r="S99">
        <f t="shared" ca="1" si="17"/>
        <v>0</v>
      </c>
    </row>
    <row r="100" spans="11:19" x14ac:dyDescent="0.3">
      <c r="K100">
        <f t="shared" si="18"/>
        <v>95</v>
      </c>
      <c r="L100">
        <f t="shared" si="13"/>
        <v>15</v>
      </c>
      <c r="M100">
        <f t="shared" si="14"/>
        <v>5</v>
      </c>
      <c r="N100" t="str">
        <f ca="1">IFERROR(GTMOGETSHEETNAME(INDEX('Table of contents'!$B$6:$B$7,M100),"Ville"),",")</f>
        <v>,</v>
      </c>
      <c r="O100" t="e">
        <f t="shared" ca="1" si="15"/>
        <v>#N/A</v>
      </c>
      <c r="P100" t="str">
        <f t="shared" ca="1" si="16"/>
        <v/>
      </c>
      <c r="Q100" t="str">
        <f t="shared" ca="1" si="12"/>
        <v/>
      </c>
      <c r="R100" t="str">
        <f ca="1">IF(P100="",$T$2,IF(COUNTIF(P$5:P100,P100)=1,P100,$T$2))</f>
        <v>ÿ</v>
      </c>
      <c r="S100">
        <f t="shared" ca="1" si="17"/>
        <v>0</v>
      </c>
    </row>
    <row r="101" spans="11:19" x14ac:dyDescent="0.3">
      <c r="K101">
        <f t="shared" si="18"/>
        <v>96</v>
      </c>
      <c r="L101">
        <f t="shared" si="13"/>
        <v>16</v>
      </c>
      <c r="M101">
        <f t="shared" si="14"/>
        <v>5</v>
      </c>
      <c r="N101" t="str">
        <f ca="1">IFERROR(GTMOGETSHEETNAME(INDEX('Table of contents'!$B$6:$B$7,M101),"Ville"),",")</f>
        <v>,</v>
      </c>
      <c r="O101" t="e">
        <f t="shared" ca="1" si="15"/>
        <v>#N/A</v>
      </c>
      <c r="P101" t="str">
        <f t="shared" ca="1" si="16"/>
        <v/>
      </c>
      <c r="Q101" t="str">
        <f t="shared" ca="1" si="12"/>
        <v/>
      </c>
      <c r="R101" t="str">
        <f ca="1">IF(P101="",$T$2,IF(COUNTIF(P$5:P101,P101)=1,P101,$T$2))</f>
        <v>ÿ</v>
      </c>
      <c r="S101">
        <f t="shared" ca="1" si="17"/>
        <v>0</v>
      </c>
    </row>
    <row r="102" spans="11:19" x14ac:dyDescent="0.3">
      <c r="K102">
        <f t="shared" si="18"/>
        <v>97</v>
      </c>
      <c r="L102">
        <f t="shared" si="13"/>
        <v>17</v>
      </c>
      <c r="M102">
        <f t="shared" si="14"/>
        <v>5</v>
      </c>
      <c r="N102" t="str">
        <f ca="1">IFERROR(GTMOGETSHEETNAME(INDEX('Table of contents'!$B$6:$B$7,M102),"Ville"),",")</f>
        <v>,</v>
      </c>
      <c r="O102" t="e">
        <f t="shared" ca="1" si="15"/>
        <v>#N/A</v>
      </c>
      <c r="P102" t="str">
        <f t="shared" ca="1" si="16"/>
        <v/>
      </c>
      <c r="Q102" t="str">
        <f t="shared" ca="1" si="12"/>
        <v/>
      </c>
      <c r="R102" t="str">
        <f ca="1">IF(P102="",$T$2,IF(COUNTIF(P$5:P102,P102)=1,P102,$T$2))</f>
        <v>ÿ</v>
      </c>
      <c r="S102">
        <f t="shared" ca="1" si="17"/>
        <v>0</v>
      </c>
    </row>
    <row r="103" spans="11:19" x14ac:dyDescent="0.3">
      <c r="K103">
        <f t="shared" si="18"/>
        <v>98</v>
      </c>
      <c r="L103">
        <f t="shared" si="13"/>
        <v>18</v>
      </c>
      <c r="M103">
        <f t="shared" si="14"/>
        <v>5</v>
      </c>
      <c r="N103" t="str">
        <f ca="1">IFERROR(GTMOGETSHEETNAME(INDEX('Table of contents'!$B$6:$B$7,M103),"Ville"),",")</f>
        <v>,</v>
      </c>
      <c r="O103" t="e">
        <f t="shared" ca="1" si="15"/>
        <v>#N/A</v>
      </c>
      <c r="P103" t="str">
        <f t="shared" ca="1" si="16"/>
        <v/>
      </c>
      <c r="Q103" t="str">
        <f t="shared" ca="1" si="12"/>
        <v/>
      </c>
      <c r="R103" t="str">
        <f ca="1">IF(P103="",$T$2,IF(COUNTIF(P$5:P103,P103)=1,P103,$T$2))</f>
        <v>ÿ</v>
      </c>
      <c r="S103">
        <f t="shared" ca="1" si="17"/>
        <v>0</v>
      </c>
    </row>
    <row r="104" spans="11:19" x14ac:dyDescent="0.3">
      <c r="K104">
        <f t="shared" si="18"/>
        <v>99</v>
      </c>
      <c r="L104">
        <f t="shared" si="13"/>
        <v>19</v>
      </c>
      <c r="M104">
        <f t="shared" si="14"/>
        <v>5</v>
      </c>
      <c r="N104" t="str">
        <f ca="1">IFERROR(GTMOGETSHEETNAME(INDEX('Table of contents'!$B$6:$B$7,M104),"Ville"),",")</f>
        <v>,</v>
      </c>
      <c r="O104" t="e">
        <f t="shared" ca="1" si="15"/>
        <v>#N/A</v>
      </c>
      <c r="P104" t="str">
        <f t="shared" ca="1" si="16"/>
        <v/>
      </c>
      <c r="Q104" t="str">
        <f t="shared" ca="1" si="12"/>
        <v/>
      </c>
      <c r="R104" t="str">
        <f ca="1">IF(P104="",$T$2,IF(COUNTIF(P$5:P104,P104)=1,P104,$T$2))</f>
        <v>ÿ</v>
      </c>
      <c r="S104">
        <f t="shared" ca="1" si="17"/>
        <v>0</v>
      </c>
    </row>
    <row r="105" spans="11:19" x14ac:dyDescent="0.3">
      <c r="K105">
        <f t="shared" si="18"/>
        <v>100</v>
      </c>
      <c r="L105">
        <f t="shared" si="13"/>
        <v>20</v>
      </c>
      <c r="M105">
        <f t="shared" si="14"/>
        <v>5</v>
      </c>
      <c r="N105" t="str">
        <f ca="1">IFERROR(GTMOGETSHEETNAME(INDEX('Table of contents'!$B$6:$B$7,M105),"Ville"),",")</f>
        <v>,</v>
      </c>
      <c r="O105" t="e">
        <f t="shared" ca="1" si="15"/>
        <v>#N/A</v>
      </c>
      <c r="P105" t="str">
        <f t="shared" ca="1" si="16"/>
        <v/>
      </c>
      <c r="Q105" t="str">
        <f t="shared" ca="1" si="12"/>
        <v/>
      </c>
      <c r="R105" t="str">
        <f ca="1">IF(P105="",$T$2,IF(COUNTIF(P$5:P105,P105)=1,P105,$T$2))</f>
        <v>ÿ</v>
      </c>
      <c r="S105">
        <f t="shared" ca="1" si="17"/>
        <v>0</v>
      </c>
    </row>
    <row r="106" spans="11:19" x14ac:dyDescent="0.3">
      <c r="K106">
        <f t="shared" si="18"/>
        <v>101</v>
      </c>
      <c r="L106">
        <f t="shared" si="13"/>
        <v>1</v>
      </c>
      <c r="M106">
        <f t="shared" si="14"/>
        <v>6</v>
      </c>
      <c r="N106" t="str">
        <f ca="1">IFERROR(GTMOGETSHEETNAME(INDEX('Table of contents'!$B$6:$B$7,M106),"Ville"),",")</f>
        <v>,</v>
      </c>
      <c r="O106" t="e">
        <f t="shared" ca="1" si="15"/>
        <v>#N/A</v>
      </c>
      <c r="P106" t="str">
        <f t="shared" ca="1" si="16"/>
        <v/>
      </c>
      <c r="Q106" t="str">
        <f t="shared" ca="1" si="12"/>
        <v/>
      </c>
      <c r="R106" t="str">
        <f ca="1">IF(P106="",$T$2,IF(COUNTIF(P$5:P106,P106)=1,P106,$T$2))</f>
        <v>ÿ</v>
      </c>
      <c r="S106">
        <f t="shared" ca="1" si="17"/>
        <v>0</v>
      </c>
    </row>
    <row r="107" spans="11:19" x14ac:dyDescent="0.3">
      <c r="K107">
        <f t="shared" si="18"/>
        <v>102</v>
      </c>
      <c r="L107">
        <f t="shared" si="13"/>
        <v>2</v>
      </c>
      <c r="M107">
        <f t="shared" si="14"/>
        <v>6</v>
      </c>
      <c r="N107" t="str">
        <f ca="1">IFERROR(GTMOGETSHEETNAME(INDEX('Table of contents'!$B$6:$B$7,M107),"Ville"),",")</f>
        <v>,</v>
      </c>
      <c r="O107" t="e">
        <f t="shared" ca="1" si="15"/>
        <v>#N/A</v>
      </c>
      <c r="P107" t="str">
        <f t="shared" ca="1" si="16"/>
        <v/>
      </c>
      <c r="Q107" t="str">
        <f t="shared" ca="1" si="12"/>
        <v/>
      </c>
      <c r="R107" t="str">
        <f ca="1">IF(P107="",$T$2,IF(COUNTIF(P$5:P107,P107)=1,P107,$T$2))</f>
        <v>ÿ</v>
      </c>
      <c r="S107">
        <f t="shared" ca="1" si="17"/>
        <v>0</v>
      </c>
    </row>
    <row r="108" spans="11:19" x14ac:dyDescent="0.3">
      <c r="K108">
        <f t="shared" si="18"/>
        <v>103</v>
      </c>
      <c r="L108">
        <f t="shared" si="13"/>
        <v>3</v>
      </c>
      <c r="M108">
        <f t="shared" si="14"/>
        <v>6</v>
      </c>
      <c r="N108" t="str">
        <f ca="1">IFERROR(GTMOGETSHEETNAME(INDEX('Table of contents'!$B$6:$B$7,M108),"Ville"),",")</f>
        <v>,</v>
      </c>
      <c r="O108" t="e">
        <f t="shared" ca="1" si="15"/>
        <v>#N/A</v>
      </c>
      <c r="P108" t="str">
        <f t="shared" ca="1" si="16"/>
        <v/>
      </c>
      <c r="Q108" t="str">
        <f t="shared" ca="1" si="12"/>
        <v/>
      </c>
      <c r="R108" t="str">
        <f ca="1">IF(P108="",$T$2,IF(COUNTIF(P$5:P108,P108)=1,P108,$T$2))</f>
        <v>ÿ</v>
      </c>
      <c r="S108">
        <f t="shared" ca="1" si="17"/>
        <v>0</v>
      </c>
    </row>
    <row r="109" spans="11:19" x14ac:dyDescent="0.3">
      <c r="K109">
        <f t="shared" si="18"/>
        <v>104</v>
      </c>
      <c r="L109">
        <f t="shared" si="13"/>
        <v>4</v>
      </c>
      <c r="M109">
        <f t="shared" si="14"/>
        <v>6</v>
      </c>
      <c r="N109" t="str">
        <f ca="1">IFERROR(GTMOGETSHEETNAME(INDEX('Table of contents'!$B$6:$B$7,M109),"Ville"),",")</f>
        <v>,</v>
      </c>
      <c r="O109" t="e">
        <f t="shared" ca="1" si="15"/>
        <v>#N/A</v>
      </c>
      <c r="P109" t="str">
        <f t="shared" ca="1" si="16"/>
        <v/>
      </c>
      <c r="Q109" t="str">
        <f t="shared" ca="1" si="12"/>
        <v/>
      </c>
      <c r="R109" t="str">
        <f ca="1">IF(P109="",$T$2,IF(COUNTIF(P$5:P109,P109)=1,P109,$T$2))</f>
        <v>ÿ</v>
      </c>
      <c r="S109">
        <f t="shared" ca="1" si="17"/>
        <v>0</v>
      </c>
    </row>
    <row r="110" spans="11:19" x14ac:dyDescent="0.3">
      <c r="K110">
        <f t="shared" si="18"/>
        <v>105</v>
      </c>
      <c r="L110">
        <f t="shared" si="13"/>
        <v>5</v>
      </c>
      <c r="M110">
        <f t="shared" si="14"/>
        <v>6</v>
      </c>
      <c r="N110" t="str">
        <f ca="1">IFERROR(GTMOGETSHEETNAME(INDEX('Table of contents'!$B$6:$B$7,M110),"Ville"),",")</f>
        <v>,</v>
      </c>
      <c r="O110" t="e">
        <f t="shared" ca="1" si="15"/>
        <v>#N/A</v>
      </c>
      <c r="P110" t="str">
        <f t="shared" ca="1" si="16"/>
        <v/>
      </c>
      <c r="Q110" t="str">
        <f t="shared" ca="1" si="12"/>
        <v/>
      </c>
      <c r="R110" t="str">
        <f ca="1">IF(P110="",$T$2,IF(COUNTIF(P$5:P110,P110)=1,P110,$T$2))</f>
        <v>ÿ</v>
      </c>
      <c r="S110">
        <f t="shared" ca="1" si="17"/>
        <v>0</v>
      </c>
    </row>
    <row r="111" spans="11:19" x14ac:dyDescent="0.3">
      <c r="K111">
        <f t="shared" si="18"/>
        <v>106</v>
      </c>
      <c r="L111">
        <f t="shared" si="13"/>
        <v>6</v>
      </c>
      <c r="M111">
        <f t="shared" si="14"/>
        <v>6</v>
      </c>
      <c r="N111" t="str">
        <f ca="1">IFERROR(GTMOGETSHEETNAME(INDEX('Table of contents'!$B$6:$B$7,M111),"Ville"),",")</f>
        <v>,</v>
      </c>
      <c r="O111" t="e">
        <f t="shared" ca="1" si="15"/>
        <v>#N/A</v>
      </c>
      <c r="P111" t="str">
        <f t="shared" ca="1" si="16"/>
        <v/>
      </c>
      <c r="Q111" t="str">
        <f t="shared" ca="1" si="12"/>
        <v/>
      </c>
      <c r="R111" t="str">
        <f ca="1">IF(P111="",$T$2,IF(COUNTIF(P$5:P111,P111)=1,P111,$T$2))</f>
        <v>ÿ</v>
      </c>
      <c r="S111">
        <f t="shared" ca="1" si="17"/>
        <v>0</v>
      </c>
    </row>
    <row r="112" spans="11:19" x14ac:dyDescent="0.3">
      <c r="K112">
        <f t="shared" si="18"/>
        <v>107</v>
      </c>
      <c r="L112">
        <f t="shared" si="13"/>
        <v>7</v>
      </c>
      <c r="M112">
        <f t="shared" si="14"/>
        <v>6</v>
      </c>
      <c r="N112" t="str">
        <f ca="1">IFERROR(GTMOGETSHEETNAME(INDEX('Table of contents'!$B$6:$B$7,M112),"Ville"),",")</f>
        <v>,</v>
      </c>
      <c r="O112" t="e">
        <f t="shared" ca="1" si="15"/>
        <v>#N/A</v>
      </c>
      <c r="P112" t="str">
        <f t="shared" ca="1" si="16"/>
        <v/>
      </c>
      <c r="Q112" t="str">
        <f t="shared" ca="1" si="12"/>
        <v/>
      </c>
      <c r="R112" t="str">
        <f ca="1">IF(P112="",$T$2,IF(COUNTIF(P$5:P112,P112)=1,P112,$T$2))</f>
        <v>ÿ</v>
      </c>
      <c r="S112">
        <f t="shared" ca="1" si="17"/>
        <v>0</v>
      </c>
    </row>
    <row r="113" spans="11:19" x14ac:dyDescent="0.3">
      <c r="K113">
        <f t="shared" si="18"/>
        <v>108</v>
      </c>
      <c r="L113">
        <f t="shared" si="13"/>
        <v>8</v>
      </c>
      <c r="M113">
        <f t="shared" si="14"/>
        <v>6</v>
      </c>
      <c r="N113" t="str">
        <f ca="1">IFERROR(GTMOGETSHEETNAME(INDEX('Table of contents'!$B$6:$B$7,M113),"Ville"),",")</f>
        <v>,</v>
      </c>
      <c r="O113" t="e">
        <f t="shared" ca="1" si="15"/>
        <v>#N/A</v>
      </c>
      <c r="P113" t="str">
        <f t="shared" ca="1" si="16"/>
        <v/>
      </c>
      <c r="Q113" t="str">
        <f t="shared" ca="1" si="12"/>
        <v/>
      </c>
      <c r="R113" t="str">
        <f ca="1">IF(P113="",$T$2,IF(COUNTIF(P$5:P113,P113)=1,P113,$T$2))</f>
        <v>ÿ</v>
      </c>
      <c r="S113">
        <f t="shared" ca="1" si="17"/>
        <v>0</v>
      </c>
    </row>
    <row r="114" spans="11:19" x14ac:dyDescent="0.3">
      <c r="K114">
        <f t="shared" si="18"/>
        <v>109</v>
      </c>
      <c r="L114">
        <f t="shared" si="13"/>
        <v>9</v>
      </c>
      <c r="M114">
        <f t="shared" si="14"/>
        <v>6</v>
      </c>
      <c r="N114" t="str">
        <f ca="1">IFERROR(GTMOGETSHEETNAME(INDEX('Table of contents'!$B$6:$B$7,M114),"Ville"),",")</f>
        <v>,</v>
      </c>
      <c r="O114" t="e">
        <f t="shared" ca="1" si="15"/>
        <v>#N/A</v>
      </c>
      <c r="P114" t="str">
        <f t="shared" ca="1" si="16"/>
        <v/>
      </c>
      <c r="Q114" t="str">
        <f t="shared" ca="1" si="12"/>
        <v/>
      </c>
      <c r="R114" t="str">
        <f ca="1">IF(P114="",$T$2,IF(COUNTIF(P$5:P114,P114)=1,P114,$T$2))</f>
        <v>ÿ</v>
      </c>
      <c r="S114">
        <f t="shared" ca="1" si="17"/>
        <v>0</v>
      </c>
    </row>
    <row r="115" spans="11:19" x14ac:dyDescent="0.3">
      <c r="K115">
        <f t="shared" si="18"/>
        <v>110</v>
      </c>
      <c r="L115">
        <f t="shared" si="13"/>
        <v>10</v>
      </c>
      <c r="M115">
        <f t="shared" si="14"/>
        <v>6</v>
      </c>
      <c r="N115" t="str">
        <f ca="1">IFERROR(GTMOGETSHEETNAME(INDEX('Table of contents'!$B$6:$B$7,M115),"Ville"),",")</f>
        <v>,</v>
      </c>
      <c r="O115" t="e">
        <f t="shared" ca="1" si="15"/>
        <v>#N/A</v>
      </c>
      <c r="P115" t="str">
        <f t="shared" ca="1" si="16"/>
        <v/>
      </c>
      <c r="Q115" t="str">
        <f t="shared" ca="1" si="12"/>
        <v/>
      </c>
      <c r="R115" t="str">
        <f ca="1">IF(P115="",$T$2,IF(COUNTIF(P$5:P115,P115)=1,P115,$T$2))</f>
        <v>ÿ</v>
      </c>
      <c r="S115">
        <f t="shared" ca="1" si="17"/>
        <v>0</v>
      </c>
    </row>
    <row r="116" spans="11:19" x14ac:dyDescent="0.3">
      <c r="K116">
        <f t="shared" si="18"/>
        <v>111</v>
      </c>
      <c r="L116">
        <f t="shared" si="13"/>
        <v>11</v>
      </c>
      <c r="M116">
        <f t="shared" si="14"/>
        <v>6</v>
      </c>
      <c r="N116" t="str">
        <f ca="1">IFERROR(GTMOGETSHEETNAME(INDEX('Table of contents'!$B$6:$B$7,M116),"Ville"),",")</f>
        <v>,</v>
      </c>
      <c r="O116" t="e">
        <f t="shared" ca="1" si="15"/>
        <v>#N/A</v>
      </c>
      <c r="P116" t="str">
        <f t="shared" ca="1" si="16"/>
        <v/>
      </c>
      <c r="Q116" t="str">
        <f t="shared" ca="1" si="12"/>
        <v/>
      </c>
      <c r="R116" t="str">
        <f ca="1">IF(P116="",$T$2,IF(COUNTIF(P$5:P116,P116)=1,P116,$T$2))</f>
        <v>ÿ</v>
      </c>
      <c r="S116">
        <f t="shared" ca="1" si="17"/>
        <v>0</v>
      </c>
    </row>
    <row r="117" spans="11:19" x14ac:dyDescent="0.3">
      <c r="K117">
        <f t="shared" si="18"/>
        <v>112</v>
      </c>
      <c r="L117">
        <f t="shared" si="13"/>
        <v>12</v>
      </c>
      <c r="M117">
        <f t="shared" si="14"/>
        <v>6</v>
      </c>
      <c r="N117" t="str">
        <f ca="1">IFERROR(GTMOGETSHEETNAME(INDEX('Table of contents'!$B$6:$B$7,M117),"Ville"),",")</f>
        <v>,</v>
      </c>
      <c r="O117" t="e">
        <f t="shared" ca="1" si="15"/>
        <v>#N/A</v>
      </c>
      <c r="P117" t="str">
        <f t="shared" ca="1" si="16"/>
        <v/>
      </c>
      <c r="Q117" t="str">
        <f t="shared" ca="1" si="12"/>
        <v/>
      </c>
      <c r="R117" t="str">
        <f ca="1">IF(P117="",$T$2,IF(COUNTIF(P$5:P117,P117)=1,P117,$T$2))</f>
        <v>ÿ</v>
      </c>
      <c r="S117">
        <f t="shared" ca="1" si="17"/>
        <v>0</v>
      </c>
    </row>
    <row r="118" spans="11:19" x14ac:dyDescent="0.3">
      <c r="K118">
        <f t="shared" si="18"/>
        <v>113</v>
      </c>
      <c r="L118">
        <f t="shared" si="13"/>
        <v>13</v>
      </c>
      <c r="M118">
        <f t="shared" si="14"/>
        <v>6</v>
      </c>
      <c r="N118" t="str">
        <f ca="1">IFERROR(GTMOGETSHEETNAME(INDEX('Table of contents'!$B$6:$B$7,M118),"Ville"),",")</f>
        <v>,</v>
      </c>
      <c r="O118" t="e">
        <f t="shared" ca="1" si="15"/>
        <v>#N/A</v>
      </c>
      <c r="P118" t="str">
        <f t="shared" ca="1" si="16"/>
        <v/>
      </c>
      <c r="Q118" t="str">
        <f t="shared" ca="1" si="12"/>
        <v/>
      </c>
      <c r="R118" t="str">
        <f ca="1">IF(P118="",$T$2,IF(COUNTIF(P$5:P118,P118)=1,P118,$T$2))</f>
        <v>ÿ</v>
      </c>
      <c r="S118">
        <f t="shared" ca="1" si="17"/>
        <v>0</v>
      </c>
    </row>
    <row r="119" spans="11:19" x14ac:dyDescent="0.3">
      <c r="K119">
        <f t="shared" si="18"/>
        <v>114</v>
      </c>
      <c r="L119">
        <f t="shared" si="13"/>
        <v>14</v>
      </c>
      <c r="M119">
        <f t="shared" si="14"/>
        <v>6</v>
      </c>
      <c r="N119" t="str">
        <f ca="1">IFERROR(GTMOGETSHEETNAME(INDEX('Table of contents'!$B$6:$B$7,M119),"Ville"),",")</f>
        <v>,</v>
      </c>
      <c r="O119" t="e">
        <f t="shared" ca="1" si="15"/>
        <v>#N/A</v>
      </c>
      <c r="P119" t="str">
        <f t="shared" ca="1" si="16"/>
        <v/>
      </c>
      <c r="Q119" t="str">
        <f t="shared" ca="1" si="12"/>
        <v/>
      </c>
      <c r="R119" t="str">
        <f ca="1">IF(P119="",$T$2,IF(COUNTIF(P$5:P119,P119)=1,P119,$T$2))</f>
        <v>ÿ</v>
      </c>
      <c r="S119">
        <f t="shared" ca="1" si="17"/>
        <v>0</v>
      </c>
    </row>
    <row r="120" spans="11:19" x14ac:dyDescent="0.3">
      <c r="K120">
        <f t="shared" si="18"/>
        <v>115</v>
      </c>
      <c r="L120">
        <f t="shared" si="13"/>
        <v>15</v>
      </c>
      <c r="M120">
        <f t="shared" si="14"/>
        <v>6</v>
      </c>
      <c r="N120" t="str">
        <f ca="1">IFERROR(GTMOGETSHEETNAME(INDEX('Table of contents'!$B$6:$B$7,M120),"Ville"),",")</f>
        <v>,</v>
      </c>
      <c r="O120" t="e">
        <f t="shared" ca="1" si="15"/>
        <v>#N/A</v>
      </c>
      <c r="P120" t="str">
        <f t="shared" ca="1" si="16"/>
        <v/>
      </c>
      <c r="Q120" t="str">
        <f t="shared" ca="1" si="12"/>
        <v/>
      </c>
      <c r="R120" t="str">
        <f ca="1">IF(P120="",$T$2,IF(COUNTIF(P$5:P120,P120)=1,P120,$T$2))</f>
        <v>ÿ</v>
      </c>
      <c r="S120">
        <f t="shared" ca="1" si="17"/>
        <v>0</v>
      </c>
    </row>
    <row r="121" spans="11:19" x14ac:dyDescent="0.3">
      <c r="K121">
        <f t="shared" si="18"/>
        <v>116</v>
      </c>
      <c r="L121">
        <f t="shared" si="13"/>
        <v>16</v>
      </c>
      <c r="M121">
        <f t="shared" si="14"/>
        <v>6</v>
      </c>
      <c r="N121" t="str">
        <f ca="1">IFERROR(GTMOGETSHEETNAME(INDEX('Table of contents'!$B$6:$B$7,M121),"Ville"),",")</f>
        <v>,</v>
      </c>
      <c r="O121" t="e">
        <f t="shared" ca="1" si="15"/>
        <v>#N/A</v>
      </c>
      <c r="P121" t="str">
        <f t="shared" ca="1" si="16"/>
        <v/>
      </c>
      <c r="Q121" t="str">
        <f t="shared" ca="1" si="12"/>
        <v/>
      </c>
      <c r="R121" t="str">
        <f ca="1">IF(P121="",$T$2,IF(COUNTIF(P$5:P121,P121)=1,P121,$T$2))</f>
        <v>ÿ</v>
      </c>
      <c r="S121">
        <f t="shared" ca="1" si="17"/>
        <v>0</v>
      </c>
    </row>
    <row r="122" spans="11:19" x14ac:dyDescent="0.3">
      <c r="K122">
        <f t="shared" si="18"/>
        <v>117</v>
      </c>
      <c r="L122">
        <f t="shared" si="13"/>
        <v>17</v>
      </c>
      <c r="M122">
        <f t="shared" si="14"/>
        <v>6</v>
      </c>
      <c r="N122" t="str">
        <f ca="1">IFERROR(GTMOGETSHEETNAME(INDEX('Table of contents'!$B$6:$B$7,M122),"Ville"),",")</f>
        <v>,</v>
      </c>
      <c r="O122" t="e">
        <f t="shared" ca="1" si="15"/>
        <v>#N/A</v>
      </c>
      <c r="P122" t="str">
        <f t="shared" ca="1" si="16"/>
        <v/>
      </c>
      <c r="Q122" t="str">
        <f t="shared" ca="1" si="12"/>
        <v/>
      </c>
      <c r="R122" t="str">
        <f ca="1">IF(P122="",$T$2,IF(COUNTIF(P$5:P122,P122)=1,P122,$T$2))</f>
        <v>ÿ</v>
      </c>
      <c r="S122">
        <f t="shared" ca="1" si="17"/>
        <v>0</v>
      </c>
    </row>
    <row r="123" spans="11:19" x14ac:dyDescent="0.3">
      <c r="K123">
        <f t="shared" si="18"/>
        <v>118</v>
      </c>
      <c r="L123">
        <f t="shared" si="13"/>
        <v>18</v>
      </c>
      <c r="M123">
        <f t="shared" si="14"/>
        <v>6</v>
      </c>
      <c r="N123" t="str">
        <f ca="1">IFERROR(GTMOGETSHEETNAME(INDEX('Table of contents'!$B$6:$B$7,M123),"Ville"),",")</f>
        <v>,</v>
      </c>
      <c r="O123" t="e">
        <f t="shared" ca="1" si="15"/>
        <v>#N/A</v>
      </c>
      <c r="P123" t="str">
        <f t="shared" ca="1" si="16"/>
        <v/>
      </c>
      <c r="Q123" t="str">
        <f t="shared" ca="1" si="12"/>
        <v/>
      </c>
      <c r="R123" t="str">
        <f ca="1">IF(P123="",$T$2,IF(COUNTIF(P$5:P123,P123)=1,P123,$T$2))</f>
        <v>ÿ</v>
      </c>
      <c r="S123">
        <f t="shared" ca="1" si="17"/>
        <v>0</v>
      </c>
    </row>
    <row r="124" spans="11:19" x14ac:dyDescent="0.3">
      <c r="K124">
        <f t="shared" si="18"/>
        <v>119</v>
      </c>
      <c r="L124">
        <f t="shared" si="13"/>
        <v>19</v>
      </c>
      <c r="M124">
        <f t="shared" si="14"/>
        <v>6</v>
      </c>
      <c r="N124" t="str">
        <f ca="1">IFERROR(GTMOGETSHEETNAME(INDEX('Table of contents'!$B$6:$B$7,M124),"Ville"),",")</f>
        <v>,</v>
      </c>
      <c r="O124" t="e">
        <f t="shared" ca="1" si="15"/>
        <v>#N/A</v>
      </c>
      <c r="P124" t="str">
        <f t="shared" ca="1" si="16"/>
        <v/>
      </c>
      <c r="Q124" t="str">
        <f t="shared" ca="1" si="12"/>
        <v/>
      </c>
      <c r="R124" t="str">
        <f ca="1">IF(P124="",$T$2,IF(COUNTIF(P$5:P124,P124)=1,P124,$T$2))</f>
        <v>ÿ</v>
      </c>
      <c r="S124">
        <f t="shared" ca="1" si="17"/>
        <v>0</v>
      </c>
    </row>
    <row r="125" spans="11:19" x14ac:dyDescent="0.3">
      <c r="K125">
        <f t="shared" si="18"/>
        <v>120</v>
      </c>
      <c r="L125">
        <f t="shared" si="13"/>
        <v>20</v>
      </c>
      <c r="M125">
        <f t="shared" si="14"/>
        <v>6</v>
      </c>
      <c r="N125" t="str">
        <f ca="1">IFERROR(GTMOGETSHEETNAME(INDEX('Table of contents'!$B$6:$B$7,M125),"Ville"),",")</f>
        <v>,</v>
      </c>
      <c r="O125" t="e">
        <f t="shared" ca="1" si="15"/>
        <v>#N/A</v>
      </c>
      <c r="P125" t="str">
        <f t="shared" ca="1" si="16"/>
        <v/>
      </c>
      <c r="Q125" t="str">
        <f t="shared" ca="1" si="12"/>
        <v/>
      </c>
      <c r="R125" t="str">
        <f ca="1">IF(P125="",$T$2,IF(COUNTIF(P$5:P125,P125)=1,P125,$T$2))</f>
        <v>ÿ</v>
      </c>
      <c r="S125">
        <f t="shared" ca="1" si="17"/>
        <v>0</v>
      </c>
    </row>
    <row r="126" spans="11:19" x14ac:dyDescent="0.3">
      <c r="K126">
        <f t="shared" si="18"/>
        <v>121</v>
      </c>
      <c r="L126">
        <f t="shared" si="13"/>
        <v>1</v>
      </c>
      <c r="M126">
        <f t="shared" si="14"/>
        <v>7</v>
      </c>
      <c r="N126" t="str">
        <f ca="1">IFERROR(GTMOGETSHEETNAME(INDEX('Table of contents'!$B$6:$B$7,M126),"Ville"),",")</f>
        <v>,</v>
      </c>
      <c r="O126" t="e">
        <f t="shared" ca="1" si="15"/>
        <v>#N/A</v>
      </c>
      <c r="P126" t="str">
        <f t="shared" ca="1" si="16"/>
        <v/>
      </c>
      <c r="Q126" t="str">
        <f t="shared" ca="1" si="12"/>
        <v/>
      </c>
      <c r="R126" t="str">
        <f ca="1">IF(P126="",$T$2,IF(COUNTIF(P$5:P126,P126)=1,P126,$T$2))</f>
        <v>ÿ</v>
      </c>
      <c r="S126">
        <f t="shared" ca="1" si="17"/>
        <v>0</v>
      </c>
    </row>
    <row r="127" spans="11:19" x14ac:dyDescent="0.3">
      <c r="K127">
        <f t="shared" si="18"/>
        <v>122</v>
      </c>
      <c r="L127">
        <f t="shared" si="13"/>
        <v>2</v>
      </c>
      <c r="M127">
        <f t="shared" si="14"/>
        <v>7</v>
      </c>
      <c r="N127" t="str">
        <f ca="1">IFERROR(GTMOGETSHEETNAME(INDEX('Table of contents'!$B$6:$B$7,M127),"Ville"),",")</f>
        <v>,</v>
      </c>
      <c r="O127" t="e">
        <f t="shared" ca="1" si="15"/>
        <v>#N/A</v>
      </c>
      <c r="P127" t="str">
        <f t="shared" ca="1" si="16"/>
        <v/>
      </c>
      <c r="Q127" t="str">
        <f t="shared" ca="1" si="12"/>
        <v/>
      </c>
      <c r="R127" t="str">
        <f ca="1">IF(P127="",$T$2,IF(COUNTIF(P$5:P127,P127)=1,P127,$T$2))</f>
        <v>ÿ</v>
      </c>
      <c r="S127">
        <f t="shared" ca="1" si="17"/>
        <v>0</v>
      </c>
    </row>
    <row r="128" spans="11:19" x14ac:dyDescent="0.3">
      <c r="K128">
        <f t="shared" si="18"/>
        <v>123</v>
      </c>
      <c r="L128">
        <f t="shared" si="13"/>
        <v>3</v>
      </c>
      <c r="M128">
        <f t="shared" si="14"/>
        <v>7</v>
      </c>
      <c r="N128" t="str">
        <f ca="1">IFERROR(GTMOGETSHEETNAME(INDEX('Table of contents'!$B$6:$B$7,M128),"Ville"),",")</f>
        <v>,</v>
      </c>
      <c r="O128" t="e">
        <f t="shared" ca="1" si="15"/>
        <v>#N/A</v>
      </c>
      <c r="P128" t="str">
        <f t="shared" ca="1" si="16"/>
        <v/>
      </c>
      <c r="Q128" t="str">
        <f t="shared" ca="1" si="12"/>
        <v/>
      </c>
      <c r="R128" t="str">
        <f ca="1">IF(P128="",$T$2,IF(COUNTIF(P$5:P128,P128)=1,P128,$T$2))</f>
        <v>ÿ</v>
      </c>
      <c r="S128">
        <f t="shared" ca="1" si="17"/>
        <v>0</v>
      </c>
    </row>
    <row r="129" spans="11:19" x14ac:dyDescent="0.3">
      <c r="K129">
        <f t="shared" si="18"/>
        <v>124</v>
      </c>
      <c r="L129">
        <f t="shared" si="13"/>
        <v>4</v>
      </c>
      <c r="M129">
        <f t="shared" si="14"/>
        <v>7</v>
      </c>
      <c r="N129" t="str">
        <f ca="1">IFERROR(GTMOGETSHEETNAME(INDEX('Table of contents'!$B$6:$B$7,M129),"Ville"),",")</f>
        <v>,</v>
      </c>
      <c r="O129" t="e">
        <f t="shared" ca="1" si="15"/>
        <v>#N/A</v>
      </c>
      <c r="P129" t="str">
        <f t="shared" ca="1" si="16"/>
        <v/>
      </c>
      <c r="Q129" t="str">
        <f t="shared" ca="1" si="12"/>
        <v/>
      </c>
      <c r="R129" t="str">
        <f ca="1">IF(P129="",$T$2,IF(COUNTIF(P$5:P129,P129)=1,P129,$T$2))</f>
        <v>ÿ</v>
      </c>
      <c r="S129">
        <f t="shared" ca="1" si="17"/>
        <v>0</v>
      </c>
    </row>
    <row r="130" spans="11:19" x14ac:dyDescent="0.3">
      <c r="K130">
        <f t="shared" si="18"/>
        <v>125</v>
      </c>
      <c r="L130">
        <f t="shared" si="13"/>
        <v>5</v>
      </c>
      <c r="M130">
        <f t="shared" si="14"/>
        <v>7</v>
      </c>
      <c r="N130" t="str">
        <f ca="1">IFERROR(GTMOGETSHEETNAME(INDEX('Table of contents'!$B$6:$B$7,M130),"Ville"),",")</f>
        <v>,</v>
      </c>
      <c r="O130" t="e">
        <f t="shared" ca="1" si="15"/>
        <v>#N/A</v>
      </c>
      <c r="P130" t="str">
        <f t="shared" ca="1" si="16"/>
        <v/>
      </c>
      <c r="Q130" t="str">
        <f t="shared" ca="1" si="12"/>
        <v/>
      </c>
      <c r="R130" t="str">
        <f ca="1">IF(P130="",$T$2,IF(COUNTIF(P$5:P130,P130)=1,P130,$T$2))</f>
        <v>ÿ</v>
      </c>
      <c r="S130">
        <f t="shared" ca="1" si="17"/>
        <v>0</v>
      </c>
    </row>
    <row r="131" spans="11:19" x14ac:dyDescent="0.3">
      <c r="K131">
        <f t="shared" si="18"/>
        <v>126</v>
      </c>
      <c r="L131">
        <f t="shared" si="13"/>
        <v>6</v>
      </c>
      <c r="M131">
        <f t="shared" si="14"/>
        <v>7</v>
      </c>
      <c r="N131" t="str">
        <f ca="1">IFERROR(GTMOGETSHEETNAME(INDEX('Table of contents'!$B$6:$B$7,M131),"Ville"),",")</f>
        <v>,</v>
      </c>
      <c r="O131" t="e">
        <f t="shared" ca="1" si="15"/>
        <v>#N/A</v>
      </c>
      <c r="P131" t="str">
        <f t="shared" ca="1" si="16"/>
        <v/>
      </c>
      <c r="Q131" t="str">
        <f t="shared" ca="1" si="12"/>
        <v/>
      </c>
      <c r="R131" t="str">
        <f ca="1">IF(P131="",$T$2,IF(COUNTIF(P$5:P131,P131)=1,P131,$T$2))</f>
        <v>ÿ</v>
      </c>
      <c r="S131">
        <f t="shared" ca="1" si="17"/>
        <v>0</v>
      </c>
    </row>
    <row r="132" spans="11:19" x14ac:dyDescent="0.3">
      <c r="K132">
        <f t="shared" si="18"/>
        <v>127</v>
      </c>
      <c r="L132">
        <f t="shared" si="13"/>
        <v>7</v>
      </c>
      <c r="M132">
        <f t="shared" si="14"/>
        <v>7</v>
      </c>
      <c r="N132" t="str">
        <f ca="1">IFERROR(GTMOGETSHEETNAME(INDEX('Table of contents'!$B$6:$B$7,M132),"Ville"),",")</f>
        <v>,</v>
      </c>
      <c r="O132" t="e">
        <f t="shared" ca="1" si="15"/>
        <v>#N/A</v>
      </c>
      <c r="P132" t="str">
        <f t="shared" ca="1" si="16"/>
        <v/>
      </c>
      <c r="Q132" t="str">
        <f t="shared" ca="1" si="12"/>
        <v/>
      </c>
      <c r="R132" t="str">
        <f ca="1">IF(P132="",$T$2,IF(COUNTIF(P$5:P132,P132)=1,P132,$T$2))</f>
        <v>ÿ</v>
      </c>
      <c r="S132">
        <f t="shared" ca="1" si="17"/>
        <v>0</v>
      </c>
    </row>
    <row r="133" spans="11:19" x14ac:dyDescent="0.3">
      <c r="K133">
        <f t="shared" si="18"/>
        <v>128</v>
      </c>
      <c r="L133">
        <f t="shared" si="13"/>
        <v>8</v>
      </c>
      <c r="M133">
        <f t="shared" si="14"/>
        <v>7</v>
      </c>
      <c r="N133" t="str">
        <f ca="1">IFERROR(GTMOGETSHEETNAME(INDEX('Table of contents'!$B$6:$B$7,M133),"Ville"),",")</f>
        <v>,</v>
      </c>
      <c r="O133" t="e">
        <f t="shared" ca="1" si="15"/>
        <v>#N/A</v>
      </c>
      <c r="P133" t="str">
        <f t="shared" ca="1" si="16"/>
        <v/>
      </c>
      <c r="Q133" t="str">
        <f t="shared" ca="1" si="12"/>
        <v/>
      </c>
      <c r="R133" t="str">
        <f ca="1">IF(P133="",$T$2,IF(COUNTIF(P$5:P133,P133)=1,P133,$T$2))</f>
        <v>ÿ</v>
      </c>
      <c r="S133">
        <f t="shared" ca="1" si="17"/>
        <v>0</v>
      </c>
    </row>
    <row r="134" spans="11:19" x14ac:dyDescent="0.3">
      <c r="K134">
        <f t="shared" si="18"/>
        <v>129</v>
      </c>
      <c r="L134">
        <f t="shared" si="13"/>
        <v>9</v>
      </c>
      <c r="M134">
        <f t="shared" si="14"/>
        <v>7</v>
      </c>
      <c r="N134" t="str">
        <f ca="1">IFERROR(GTMOGETSHEETNAME(INDEX('Table of contents'!$B$6:$B$7,M134),"Ville"),",")</f>
        <v>,</v>
      </c>
      <c r="O134" t="e">
        <f t="shared" ca="1" si="15"/>
        <v>#N/A</v>
      </c>
      <c r="P134" t="str">
        <f t="shared" ca="1" si="16"/>
        <v/>
      </c>
      <c r="Q134" t="str">
        <f t="shared" ref="Q134:Q145" ca="1" si="19">IFERROR(INDIRECT($N134&amp;"!"&amp;Q$4&amp;(Q$3+$L134)),"")</f>
        <v/>
      </c>
      <c r="R134" t="str">
        <f ca="1">IF(P134="",$T$2,IF(COUNTIF(P$5:P134,P134)=1,P134,$T$2))</f>
        <v>ÿ</v>
      </c>
      <c r="S134">
        <f t="shared" ca="1" si="17"/>
        <v>0</v>
      </c>
    </row>
    <row r="135" spans="11:19" x14ac:dyDescent="0.3">
      <c r="K135">
        <f t="shared" si="18"/>
        <v>130</v>
      </c>
      <c r="L135">
        <f t="shared" ref="L135:L145" si="20">K135-(M135-1)*$M$2</f>
        <v>10</v>
      </c>
      <c r="M135">
        <f t="shared" ref="M135:M145" si="21">INT((K135-1)/$M$2)+1</f>
        <v>7</v>
      </c>
      <c r="N135" t="str">
        <f ca="1">IFERROR(GTMOGETSHEETNAME(INDEX('Table of contents'!$B$6:$B$7,M135),"Ville"),",")</f>
        <v>,</v>
      </c>
      <c r="O135" t="e">
        <f t="shared" ref="O135:O145" ca="1" si="22">IFERROR($N135&amp;"!"&amp;P$4&amp;P$3+IF($L135&lt;=INDIRECT($N135&amp;"!"&amp;$Q$1),$L135,$S$1),NA())</f>
        <v>#N/A</v>
      </c>
      <c r="P135" t="str">
        <f t="shared" ref="P135:P145" ca="1" si="23">IF(IFERROR(INDIRECT($O135),"")="","",INDIRECT($O135))</f>
        <v/>
      </c>
      <c r="Q135" t="str">
        <f t="shared" ca="1" si="19"/>
        <v/>
      </c>
      <c r="R135" t="str">
        <f ca="1">IF(P135="",$T$2,IF(COUNTIF(P$5:P135,P135)=1,P135,$T$2))</f>
        <v>ÿ</v>
      </c>
      <c r="S135">
        <f t="shared" ref="S135:S145" ca="1" si="24">IF(OR(P135="",R135=""),0,COUNTIF($R$6:$R$145,"&lt;="&amp;R135))</f>
        <v>0</v>
      </c>
    </row>
    <row r="136" spans="11:19" x14ac:dyDescent="0.3">
      <c r="K136">
        <f t="shared" ref="K136:K145" si="25">K135+1</f>
        <v>131</v>
      </c>
      <c r="L136">
        <f t="shared" si="20"/>
        <v>11</v>
      </c>
      <c r="M136">
        <f t="shared" si="21"/>
        <v>7</v>
      </c>
      <c r="N136" t="str">
        <f ca="1">IFERROR(GTMOGETSHEETNAME(INDEX('Table of contents'!$B$6:$B$7,M136),"Ville"),",")</f>
        <v>,</v>
      </c>
      <c r="O136" t="e">
        <f t="shared" ca="1" si="22"/>
        <v>#N/A</v>
      </c>
      <c r="P136" t="str">
        <f t="shared" ca="1" si="23"/>
        <v/>
      </c>
      <c r="Q136" t="str">
        <f t="shared" ca="1" si="19"/>
        <v/>
      </c>
      <c r="R136" t="str">
        <f ca="1">IF(P136="",$T$2,IF(COUNTIF(P$5:P136,P136)=1,P136,$T$2))</f>
        <v>ÿ</v>
      </c>
      <c r="S136">
        <f t="shared" ca="1" si="24"/>
        <v>0</v>
      </c>
    </row>
    <row r="137" spans="11:19" x14ac:dyDescent="0.3">
      <c r="K137">
        <f t="shared" si="25"/>
        <v>132</v>
      </c>
      <c r="L137">
        <f t="shared" si="20"/>
        <v>12</v>
      </c>
      <c r="M137">
        <f t="shared" si="21"/>
        <v>7</v>
      </c>
      <c r="N137" t="str">
        <f ca="1">IFERROR(GTMOGETSHEETNAME(INDEX('Table of contents'!$B$6:$B$7,M137),"Ville"),",")</f>
        <v>,</v>
      </c>
      <c r="O137" t="e">
        <f t="shared" ca="1" si="22"/>
        <v>#N/A</v>
      </c>
      <c r="P137" t="str">
        <f t="shared" ca="1" si="23"/>
        <v/>
      </c>
      <c r="Q137" t="str">
        <f t="shared" ca="1" si="19"/>
        <v/>
      </c>
      <c r="R137" t="str">
        <f ca="1">IF(P137="",$T$2,IF(COUNTIF(P$5:P137,P137)=1,P137,$T$2))</f>
        <v>ÿ</v>
      </c>
      <c r="S137">
        <f t="shared" ca="1" si="24"/>
        <v>0</v>
      </c>
    </row>
    <row r="138" spans="11:19" x14ac:dyDescent="0.3">
      <c r="K138">
        <f t="shared" si="25"/>
        <v>133</v>
      </c>
      <c r="L138">
        <f t="shared" si="20"/>
        <v>13</v>
      </c>
      <c r="M138">
        <f t="shared" si="21"/>
        <v>7</v>
      </c>
      <c r="N138" t="str">
        <f ca="1">IFERROR(GTMOGETSHEETNAME(INDEX('Table of contents'!$B$6:$B$7,M138),"Ville"),",")</f>
        <v>,</v>
      </c>
      <c r="O138" t="e">
        <f t="shared" ca="1" si="22"/>
        <v>#N/A</v>
      </c>
      <c r="P138" t="str">
        <f t="shared" ca="1" si="23"/>
        <v/>
      </c>
      <c r="Q138" t="str">
        <f t="shared" ca="1" si="19"/>
        <v/>
      </c>
      <c r="R138" t="str">
        <f ca="1">IF(P138="",$T$2,IF(COUNTIF(P$5:P138,P138)=1,P138,$T$2))</f>
        <v>ÿ</v>
      </c>
      <c r="S138">
        <f t="shared" ca="1" si="24"/>
        <v>0</v>
      </c>
    </row>
    <row r="139" spans="11:19" x14ac:dyDescent="0.3">
      <c r="K139">
        <f t="shared" si="25"/>
        <v>134</v>
      </c>
      <c r="L139">
        <f t="shared" si="20"/>
        <v>14</v>
      </c>
      <c r="M139">
        <f t="shared" si="21"/>
        <v>7</v>
      </c>
      <c r="N139" t="str">
        <f ca="1">IFERROR(GTMOGETSHEETNAME(INDEX('Table of contents'!$B$6:$B$7,M139),"Ville"),",")</f>
        <v>,</v>
      </c>
      <c r="O139" t="e">
        <f t="shared" ca="1" si="22"/>
        <v>#N/A</v>
      </c>
      <c r="P139" t="str">
        <f t="shared" ca="1" si="23"/>
        <v/>
      </c>
      <c r="Q139" t="str">
        <f t="shared" ca="1" si="19"/>
        <v/>
      </c>
      <c r="R139" t="str">
        <f ca="1">IF(P139="",$T$2,IF(COUNTIF(P$5:P139,P139)=1,P139,$T$2))</f>
        <v>ÿ</v>
      </c>
      <c r="S139">
        <f t="shared" ca="1" si="24"/>
        <v>0</v>
      </c>
    </row>
    <row r="140" spans="11:19" x14ac:dyDescent="0.3">
      <c r="K140">
        <f t="shared" si="25"/>
        <v>135</v>
      </c>
      <c r="L140">
        <f t="shared" si="20"/>
        <v>15</v>
      </c>
      <c r="M140">
        <f t="shared" si="21"/>
        <v>7</v>
      </c>
      <c r="N140" t="str">
        <f ca="1">IFERROR(GTMOGETSHEETNAME(INDEX('Table of contents'!$B$6:$B$7,M140),"Ville"),",")</f>
        <v>,</v>
      </c>
      <c r="O140" t="e">
        <f t="shared" ca="1" si="22"/>
        <v>#N/A</v>
      </c>
      <c r="P140" t="str">
        <f t="shared" ca="1" si="23"/>
        <v/>
      </c>
      <c r="Q140" t="str">
        <f t="shared" ca="1" si="19"/>
        <v/>
      </c>
      <c r="R140" t="str">
        <f ca="1">IF(P140="",$T$2,IF(COUNTIF(P$5:P140,P140)=1,P140,$T$2))</f>
        <v>ÿ</v>
      </c>
      <c r="S140">
        <f t="shared" ca="1" si="24"/>
        <v>0</v>
      </c>
    </row>
    <row r="141" spans="11:19" x14ac:dyDescent="0.3">
      <c r="K141">
        <f t="shared" si="25"/>
        <v>136</v>
      </c>
      <c r="L141">
        <f t="shared" si="20"/>
        <v>16</v>
      </c>
      <c r="M141">
        <f t="shared" si="21"/>
        <v>7</v>
      </c>
      <c r="N141" t="str">
        <f ca="1">IFERROR(GTMOGETSHEETNAME(INDEX('Table of contents'!$B$6:$B$7,M141),"Ville"),",")</f>
        <v>,</v>
      </c>
      <c r="O141" t="e">
        <f t="shared" ca="1" si="22"/>
        <v>#N/A</v>
      </c>
      <c r="P141" t="str">
        <f t="shared" ca="1" si="23"/>
        <v/>
      </c>
      <c r="Q141" t="str">
        <f t="shared" ca="1" si="19"/>
        <v/>
      </c>
      <c r="R141" t="str">
        <f ca="1">IF(P141="",$T$2,IF(COUNTIF(P$5:P141,P141)=1,P141,$T$2))</f>
        <v>ÿ</v>
      </c>
      <c r="S141">
        <f t="shared" ca="1" si="24"/>
        <v>0</v>
      </c>
    </row>
    <row r="142" spans="11:19" x14ac:dyDescent="0.3">
      <c r="K142">
        <f t="shared" si="25"/>
        <v>137</v>
      </c>
      <c r="L142">
        <f t="shared" si="20"/>
        <v>17</v>
      </c>
      <c r="M142">
        <f t="shared" si="21"/>
        <v>7</v>
      </c>
      <c r="N142" t="str">
        <f ca="1">IFERROR(GTMOGETSHEETNAME(INDEX('Table of contents'!$B$6:$B$7,M142),"Ville"),",")</f>
        <v>,</v>
      </c>
      <c r="O142" t="e">
        <f t="shared" ca="1" si="22"/>
        <v>#N/A</v>
      </c>
      <c r="P142" t="str">
        <f t="shared" ca="1" si="23"/>
        <v/>
      </c>
      <c r="Q142" t="str">
        <f t="shared" ca="1" si="19"/>
        <v/>
      </c>
      <c r="R142" t="str">
        <f ca="1">IF(P142="",$T$2,IF(COUNTIF(P$5:P142,P142)=1,P142,$T$2))</f>
        <v>ÿ</v>
      </c>
      <c r="S142">
        <f t="shared" ca="1" si="24"/>
        <v>0</v>
      </c>
    </row>
    <row r="143" spans="11:19" x14ac:dyDescent="0.3">
      <c r="K143">
        <f t="shared" si="25"/>
        <v>138</v>
      </c>
      <c r="L143">
        <f t="shared" si="20"/>
        <v>18</v>
      </c>
      <c r="M143">
        <f t="shared" si="21"/>
        <v>7</v>
      </c>
      <c r="N143" t="str">
        <f ca="1">IFERROR(GTMOGETSHEETNAME(INDEX('Table of contents'!$B$6:$B$7,M143),"Ville"),",")</f>
        <v>,</v>
      </c>
      <c r="O143" t="e">
        <f t="shared" ca="1" si="22"/>
        <v>#N/A</v>
      </c>
      <c r="P143" t="str">
        <f t="shared" ca="1" si="23"/>
        <v/>
      </c>
      <c r="Q143" t="str">
        <f t="shared" ca="1" si="19"/>
        <v/>
      </c>
      <c r="R143" t="str">
        <f ca="1">IF(P143="",$T$2,IF(COUNTIF(P$5:P143,P143)=1,P143,$T$2))</f>
        <v>ÿ</v>
      </c>
      <c r="S143">
        <f t="shared" ca="1" si="24"/>
        <v>0</v>
      </c>
    </row>
    <row r="144" spans="11:19" x14ac:dyDescent="0.3">
      <c r="K144">
        <f t="shared" si="25"/>
        <v>139</v>
      </c>
      <c r="L144">
        <f t="shared" si="20"/>
        <v>19</v>
      </c>
      <c r="M144">
        <f t="shared" si="21"/>
        <v>7</v>
      </c>
      <c r="N144" t="str">
        <f ca="1">IFERROR(GTMOGETSHEETNAME(INDEX('Table of contents'!$B$6:$B$7,M144),"Ville"),",")</f>
        <v>,</v>
      </c>
      <c r="O144" t="e">
        <f t="shared" ca="1" si="22"/>
        <v>#N/A</v>
      </c>
      <c r="P144" t="str">
        <f t="shared" ca="1" si="23"/>
        <v/>
      </c>
      <c r="Q144" t="str">
        <f t="shared" ca="1" si="19"/>
        <v/>
      </c>
      <c r="R144" t="str">
        <f ca="1">IF(P144="",$T$2,IF(COUNTIF(P$5:P144,P144)=1,P144,$T$2))</f>
        <v>ÿ</v>
      </c>
      <c r="S144">
        <f t="shared" ca="1" si="24"/>
        <v>0</v>
      </c>
    </row>
    <row r="145" spans="11:19" x14ac:dyDescent="0.3">
      <c r="K145">
        <f t="shared" si="25"/>
        <v>140</v>
      </c>
      <c r="L145">
        <f t="shared" si="20"/>
        <v>20</v>
      </c>
      <c r="M145">
        <f t="shared" si="21"/>
        <v>7</v>
      </c>
      <c r="N145" t="str">
        <f ca="1">IFERROR(GTMOGETSHEETNAME(INDEX('Table of contents'!$B$6:$B$7,M145),"Ville"),",")</f>
        <v>,</v>
      </c>
      <c r="O145" t="e">
        <f t="shared" ca="1" si="22"/>
        <v>#N/A</v>
      </c>
      <c r="P145" t="str">
        <f t="shared" ca="1" si="23"/>
        <v/>
      </c>
      <c r="Q145" t="str">
        <f t="shared" ca="1" si="19"/>
        <v/>
      </c>
      <c r="R145" t="str">
        <f ca="1">IF(P145="",$T$2,IF(COUNTIF(P$5:P145,P145)=1,P145,$T$2))</f>
        <v>ÿ</v>
      </c>
      <c r="S145">
        <f t="shared" ca="1" si="24"/>
        <v>0</v>
      </c>
    </row>
  </sheetData>
  <mergeCells count="2">
    <mergeCell ref="A2:C3"/>
    <mergeCell ref="A4:E4"/>
  </mergeCells>
  <conditionalFormatting sqref="A7:B26">
    <cfRule type="expression" dxfId="1" priority="1">
      <formula>($C7&gt;$I$1)</formula>
    </cfRule>
  </conditionalFormatting>
  <pageMargins left="0.7" right="0.7" top="0.75" bottom="0.75" header="0.3" footer="0.3"/>
  <pageSetup paperSize="9" orientation="portrait" horizontalDpi="12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6"/>
  <dimension ref="A1:T145"/>
  <sheetViews>
    <sheetView topLeftCell="F1" workbookViewId="0">
      <selection activeCell="Q10" sqref="Q10"/>
    </sheetView>
  </sheetViews>
  <sheetFormatPr defaultColWidth="11.5546875" defaultRowHeight="14.4" x14ac:dyDescent="0.3"/>
  <cols>
    <col min="1" max="1" width="20.109375" customWidth="1"/>
    <col min="2" max="2" width="23.5546875" customWidth="1"/>
    <col min="6" max="6" width="21.44140625" customWidth="1"/>
    <col min="12" max="12" width="33.109375" customWidth="1"/>
  </cols>
  <sheetData>
    <row r="1" spans="1:20" x14ac:dyDescent="0.3">
      <c r="A1" t="s">
        <v>4</v>
      </c>
      <c r="F1" t="s">
        <v>76</v>
      </c>
      <c r="H1" t="s">
        <v>16</v>
      </c>
      <c r="I1">
        <f ca="1">MAX($S$6:$S$145)</f>
        <v>0</v>
      </c>
      <c r="L1" t="s">
        <v>93</v>
      </c>
      <c r="M1">
        <v>5</v>
      </c>
      <c r="P1" t="s">
        <v>17</v>
      </c>
      <c r="Q1" t="s">
        <v>18</v>
      </c>
      <c r="S1">
        <v>-999999</v>
      </c>
    </row>
    <row r="2" spans="1:20" ht="15" customHeight="1" x14ac:dyDescent="0.3">
      <c r="A2" s="11" t="s">
        <v>91</v>
      </c>
      <c r="B2" s="11"/>
      <c r="C2" s="11"/>
      <c r="D2" s="6"/>
      <c r="F2" t="s">
        <v>92</v>
      </c>
      <c r="G2" t="s">
        <v>95</v>
      </c>
      <c r="H2" t="s">
        <v>71</v>
      </c>
      <c r="L2" t="s">
        <v>94</v>
      </c>
      <c r="M2">
        <v>20</v>
      </c>
      <c r="T2" t="str">
        <f>CHAR(255)</f>
        <v>ÿ</v>
      </c>
    </row>
    <row r="3" spans="1:20" x14ac:dyDescent="0.3">
      <c r="A3" s="11"/>
      <c r="B3" s="11"/>
      <c r="C3" s="11"/>
      <c r="D3" s="6"/>
      <c r="F3" s="9">
        <v>1</v>
      </c>
      <c r="G3" s="9" t="e">
        <f ca="1">INDEX($R$6:$R$145,MATCH(F3,$S$6:$S$145,0))</f>
        <v>#N/A</v>
      </c>
      <c r="H3" s="9">
        <f ca="1">SUMIF($P$6:$P$145,G3,$Q$6:$Q$145)</f>
        <v>0</v>
      </c>
      <c r="I3" s="9"/>
      <c r="P3">
        <v>8</v>
      </c>
      <c r="Q3">
        <v>8</v>
      </c>
    </row>
    <row r="4" spans="1:20" ht="121.5" customHeight="1" x14ac:dyDescent="0.3">
      <c r="A4" s="14" t="s">
        <v>89</v>
      </c>
      <c r="B4" s="15"/>
      <c r="C4" s="15"/>
      <c r="D4" s="15"/>
      <c r="E4" s="15"/>
      <c r="F4" s="9">
        <f>F3+1</f>
        <v>2</v>
      </c>
      <c r="G4" s="9" t="e">
        <f t="shared" ref="G4:G22" ca="1" si="0">INDEX($R$6:$R$145,MATCH(F4,$S$6:$S$145,0))</f>
        <v>#N/A</v>
      </c>
      <c r="H4" s="9">
        <f t="shared" ref="H4:H22" ca="1" si="1">SUMIF($P$6:$P$145,G4,$Q$6:$Q$145)</f>
        <v>0</v>
      </c>
      <c r="I4" s="9"/>
      <c r="K4" t="s">
        <v>97</v>
      </c>
      <c r="P4" t="s">
        <v>14</v>
      </c>
      <c r="Q4" t="s">
        <v>15</v>
      </c>
    </row>
    <row r="5" spans="1:20" x14ac:dyDescent="0.3">
      <c r="F5" s="9">
        <f t="shared" ref="F5:F22" si="2">F4+1</f>
        <v>3</v>
      </c>
      <c r="G5" s="9" t="e">
        <f t="shared" ca="1" si="0"/>
        <v>#N/A</v>
      </c>
      <c r="H5" s="9">
        <f t="shared" ca="1" si="1"/>
        <v>0</v>
      </c>
      <c r="I5" s="9"/>
      <c r="K5" t="s">
        <v>98</v>
      </c>
      <c r="L5" t="s">
        <v>101</v>
      </c>
      <c r="M5" t="s">
        <v>99</v>
      </c>
      <c r="N5" t="s">
        <v>102</v>
      </c>
      <c r="O5" t="s">
        <v>103</v>
      </c>
      <c r="P5" t="s">
        <v>104</v>
      </c>
      <c r="Q5" t="s">
        <v>71</v>
      </c>
      <c r="R5" t="s">
        <v>105</v>
      </c>
      <c r="S5" t="s">
        <v>108</v>
      </c>
    </row>
    <row r="6" spans="1:20" x14ac:dyDescent="0.3">
      <c r="A6" s="4" t="s">
        <v>51</v>
      </c>
      <c r="B6" s="4" t="s">
        <v>71</v>
      </c>
      <c r="C6" t="s">
        <v>96</v>
      </c>
      <c r="F6" s="9">
        <f t="shared" si="2"/>
        <v>4</v>
      </c>
      <c r="G6" s="9" t="e">
        <f t="shared" ca="1" si="0"/>
        <v>#N/A</v>
      </c>
      <c r="H6" s="9">
        <f t="shared" ca="1" si="1"/>
        <v>0</v>
      </c>
      <c r="I6" s="9"/>
      <c r="K6">
        <v>1</v>
      </c>
      <c r="L6">
        <f>K6-(M6-1)*$M$2</f>
        <v>1</v>
      </c>
      <c r="M6">
        <f>INT((K6-1)/$M$2)+1</f>
        <v>1</v>
      </c>
      <c r="N6" t="str">
        <f ca="1">IFERROR(GTMOGETSHEETNAME(INDEX('Table of contents'!$B$6:$B$7,M6),"Ville"),",")</f>
        <v>,</v>
      </c>
      <c r="O6" t="e">
        <f ca="1">IFERROR($N6&amp;"!"&amp;P$4&amp;P$3+IF($L6&lt;=INDIRECT($N6&amp;"!"&amp;$Q$1),$L6,$S$1),NA())</f>
        <v>#N/A</v>
      </c>
      <c r="P6" t="str">
        <f ca="1">IF(IFERROR(INDIRECT($O6),"")="","",INDIRECT($O6))</f>
        <v/>
      </c>
      <c r="Q6" t="str">
        <f t="shared" ref="Q6:Q69" ca="1" si="3">IFERROR(INDIRECT($N6&amp;"!"&amp;Q$4&amp;(Q$3+$L6)),"")</f>
        <v/>
      </c>
      <c r="R6" t="str">
        <f ca="1">IF(P6="",$T$2,IF(COUNTIF(P$5:P6,P6)=1,P6,$T$2))</f>
        <v>ÿ</v>
      </c>
      <c r="S6">
        <f ca="1">IF(OR(P6="",R6=""),0,COUNTIF($R$6:$R$145,"&lt;="&amp;R6))</f>
        <v>0</v>
      </c>
    </row>
    <row r="7" spans="1:20" ht="15" x14ac:dyDescent="0.3">
      <c r="A7" s="8" t="str">
        <f ca="1">IFERROR(INDEX(G$3:G$22,$C7),"")</f>
        <v/>
      </c>
      <c r="B7" s="8">
        <f ca="1">IFERROR(INDEX(H$3:H$22,$C7),"")</f>
        <v>0</v>
      </c>
      <c r="C7">
        <v>1</v>
      </c>
      <c r="F7" s="9">
        <f t="shared" si="2"/>
        <v>5</v>
      </c>
      <c r="G7" s="9" t="e">
        <f t="shared" ca="1" si="0"/>
        <v>#N/A</v>
      </c>
      <c r="H7" s="9">
        <f t="shared" ca="1" si="1"/>
        <v>0</v>
      </c>
      <c r="I7" s="9"/>
      <c r="K7">
        <f>K6+1</f>
        <v>2</v>
      </c>
      <c r="L7">
        <f t="shared" ref="L7:L70" si="4">K7-(M7-1)*$M$2</f>
        <v>2</v>
      </c>
      <c r="M7">
        <f t="shared" ref="M7:M70" si="5">INT((K7-1)/$M$2)+1</f>
        <v>1</v>
      </c>
      <c r="N7" t="str">
        <f ca="1">IFERROR(GTMOGETSHEETNAME(INDEX('Table of contents'!$B$6:$B$7,M7),"Ville"),",")</f>
        <v>,</v>
      </c>
      <c r="O7" t="e">
        <f t="shared" ref="O7:O70" ca="1" si="6">IFERROR($N7&amp;"!"&amp;P$4&amp;P$3+IF($L7&lt;=INDIRECT($N7&amp;"!"&amp;$Q$1),$L7,$S$1),NA())</f>
        <v>#N/A</v>
      </c>
      <c r="P7" t="str">
        <f t="shared" ref="P7:P70" ca="1" si="7">IF(IFERROR(INDIRECT($O7),"")="","",INDIRECT($O7))</f>
        <v/>
      </c>
      <c r="Q7" t="str">
        <f t="shared" ca="1" si="3"/>
        <v/>
      </c>
      <c r="R7" t="str">
        <f ca="1">IF(P7="",$T$2,IF(COUNTIF(P$5:P7,P7)=1,P7,$T$2))</f>
        <v>ÿ</v>
      </c>
      <c r="S7">
        <f t="shared" ref="S7:S70" ca="1" si="8">IF(OR(P7="",R7=""),0,COUNTIF($R$6:$R$145,"&lt;="&amp;R7))</f>
        <v>0</v>
      </c>
    </row>
    <row r="8" spans="1:20" ht="15" x14ac:dyDescent="0.3">
      <c r="A8" s="8" t="str">
        <f t="shared" ref="A8:A26" ca="1" si="9">IFERROR(INDEX(G$3:G$22,$C8),"")</f>
        <v/>
      </c>
      <c r="B8" s="8">
        <f t="shared" ref="B8:B26" ca="1" si="10">IFERROR(INDEX(H$3:H$22,$C8),"")</f>
        <v>0</v>
      </c>
      <c r="C8">
        <f>C7+1</f>
        <v>2</v>
      </c>
      <c r="F8" s="9">
        <f t="shared" si="2"/>
        <v>6</v>
      </c>
      <c r="G8" s="9" t="e">
        <f t="shared" ca="1" si="0"/>
        <v>#N/A</v>
      </c>
      <c r="H8" s="9">
        <f t="shared" ca="1" si="1"/>
        <v>0</v>
      </c>
      <c r="I8" s="9"/>
      <c r="K8">
        <f t="shared" ref="K8:K71" si="11">K7+1</f>
        <v>3</v>
      </c>
      <c r="L8">
        <f t="shared" si="4"/>
        <v>3</v>
      </c>
      <c r="M8">
        <f t="shared" si="5"/>
        <v>1</v>
      </c>
      <c r="N8" t="str">
        <f ca="1">IFERROR(GTMOGETSHEETNAME(INDEX('Table of contents'!$B$6:$B$7,M8),"Ville"),",")</f>
        <v>,</v>
      </c>
      <c r="O8" t="e">
        <f t="shared" ca="1" si="6"/>
        <v>#N/A</v>
      </c>
      <c r="P8" t="str">
        <f t="shared" ca="1" si="7"/>
        <v/>
      </c>
      <c r="Q8" t="str">
        <f t="shared" ca="1" si="3"/>
        <v/>
      </c>
      <c r="R8" t="str">
        <f ca="1">IF(P8="",$T$2,IF(COUNTIF(P$5:P8,P8)=1,P8,$T$2))</f>
        <v>ÿ</v>
      </c>
      <c r="S8">
        <f t="shared" ca="1" si="8"/>
        <v>0</v>
      </c>
    </row>
    <row r="9" spans="1:20" ht="15" x14ac:dyDescent="0.3">
      <c r="A9" s="8" t="str">
        <f t="shared" ca="1" si="9"/>
        <v/>
      </c>
      <c r="B9" s="8">
        <f t="shared" ca="1" si="10"/>
        <v>0</v>
      </c>
      <c r="C9">
        <f t="shared" ref="C9:C26" si="12">C8+1</f>
        <v>3</v>
      </c>
      <c r="F9" s="9">
        <f t="shared" si="2"/>
        <v>7</v>
      </c>
      <c r="G9" s="9" t="e">
        <f t="shared" ca="1" si="0"/>
        <v>#N/A</v>
      </c>
      <c r="H9" s="9">
        <f t="shared" ca="1" si="1"/>
        <v>0</v>
      </c>
      <c r="I9" s="9"/>
      <c r="K9">
        <f t="shared" si="11"/>
        <v>4</v>
      </c>
      <c r="L9">
        <f t="shared" si="4"/>
        <v>4</v>
      </c>
      <c r="M9">
        <f t="shared" si="5"/>
        <v>1</v>
      </c>
      <c r="N9" t="str">
        <f ca="1">IFERROR(GTMOGETSHEETNAME(INDEX('Table of contents'!$B$6:$B$7,M9),"Ville"),",")</f>
        <v>,</v>
      </c>
      <c r="O9" t="e">
        <f t="shared" ca="1" si="6"/>
        <v>#N/A</v>
      </c>
      <c r="P9" t="str">
        <f t="shared" ca="1" si="7"/>
        <v/>
      </c>
      <c r="Q9" t="str">
        <f t="shared" ca="1" si="3"/>
        <v/>
      </c>
      <c r="R9" t="str">
        <f ca="1">IF(P9="",$T$2,IF(COUNTIF(P$5:P9,P9)=1,P9,$T$2))</f>
        <v>ÿ</v>
      </c>
      <c r="S9">
        <f t="shared" ca="1" si="8"/>
        <v>0</v>
      </c>
    </row>
    <row r="10" spans="1:20" ht="15" x14ac:dyDescent="0.3">
      <c r="A10" s="8" t="str">
        <f t="shared" ca="1" si="9"/>
        <v/>
      </c>
      <c r="B10" s="8">
        <f t="shared" ca="1" si="10"/>
        <v>0</v>
      </c>
      <c r="C10">
        <f t="shared" si="12"/>
        <v>4</v>
      </c>
      <c r="F10" s="9">
        <f t="shared" si="2"/>
        <v>8</v>
      </c>
      <c r="G10" s="9" t="e">
        <f t="shared" ca="1" si="0"/>
        <v>#N/A</v>
      </c>
      <c r="H10" s="9">
        <f t="shared" ca="1" si="1"/>
        <v>0</v>
      </c>
      <c r="I10" s="9"/>
      <c r="K10">
        <f t="shared" si="11"/>
        <v>5</v>
      </c>
      <c r="L10">
        <f t="shared" si="4"/>
        <v>5</v>
      </c>
      <c r="M10">
        <f t="shared" si="5"/>
        <v>1</v>
      </c>
      <c r="N10" t="str">
        <f ca="1">IFERROR(GTMOGETSHEETNAME(INDEX('Table of contents'!$B$6:$B$7,M10),"Ville"),",")</f>
        <v>,</v>
      </c>
      <c r="O10" t="e">
        <f t="shared" ca="1" si="6"/>
        <v>#N/A</v>
      </c>
      <c r="P10" t="str">
        <f t="shared" ca="1" si="7"/>
        <v/>
      </c>
      <c r="Q10" t="str">
        <f t="shared" ca="1" si="3"/>
        <v/>
      </c>
      <c r="R10" t="str">
        <f ca="1">IF(P10="",$T$2,IF(COUNTIF(P$5:P10,P10)=1,P10,$T$2))</f>
        <v>ÿ</v>
      </c>
      <c r="S10">
        <f t="shared" ca="1" si="8"/>
        <v>0</v>
      </c>
    </row>
    <row r="11" spans="1:20" ht="15" x14ac:dyDescent="0.3">
      <c r="A11" s="8" t="str">
        <f t="shared" ca="1" si="9"/>
        <v/>
      </c>
      <c r="B11" s="8">
        <f t="shared" ca="1" si="10"/>
        <v>0</v>
      </c>
      <c r="C11">
        <f t="shared" si="12"/>
        <v>5</v>
      </c>
      <c r="F11" s="9">
        <f t="shared" si="2"/>
        <v>9</v>
      </c>
      <c r="G11" s="9" t="e">
        <f t="shared" ca="1" si="0"/>
        <v>#N/A</v>
      </c>
      <c r="H11" s="9">
        <f t="shared" ca="1" si="1"/>
        <v>0</v>
      </c>
      <c r="I11" s="9"/>
      <c r="K11">
        <f t="shared" si="11"/>
        <v>6</v>
      </c>
      <c r="L11">
        <f t="shared" si="4"/>
        <v>6</v>
      </c>
      <c r="M11">
        <f t="shared" si="5"/>
        <v>1</v>
      </c>
      <c r="N11" t="str">
        <f ca="1">IFERROR(GTMOGETSHEETNAME(INDEX('Table of contents'!$B$6:$B$7,M11),"Ville"),",")</f>
        <v>,</v>
      </c>
      <c r="O11" t="e">
        <f t="shared" ca="1" si="6"/>
        <v>#N/A</v>
      </c>
      <c r="P11" t="str">
        <f t="shared" ca="1" si="7"/>
        <v/>
      </c>
      <c r="Q11" t="str">
        <f t="shared" ca="1" si="3"/>
        <v/>
      </c>
      <c r="R11" t="str">
        <f ca="1">IF(P11="",$T$2,IF(COUNTIF(P$5:P11,P11)=1,P11,$T$2))</f>
        <v>ÿ</v>
      </c>
      <c r="S11">
        <f t="shared" ca="1" si="8"/>
        <v>0</v>
      </c>
    </row>
    <row r="12" spans="1:20" ht="15" x14ac:dyDescent="0.3">
      <c r="A12" s="8" t="str">
        <f t="shared" ca="1" si="9"/>
        <v/>
      </c>
      <c r="B12" s="8">
        <f t="shared" ca="1" si="10"/>
        <v>0</v>
      </c>
      <c r="C12">
        <f t="shared" si="12"/>
        <v>6</v>
      </c>
      <c r="F12" s="9">
        <f t="shared" si="2"/>
        <v>10</v>
      </c>
      <c r="G12" s="9" t="e">
        <f t="shared" ca="1" si="0"/>
        <v>#N/A</v>
      </c>
      <c r="H12" s="9">
        <f t="shared" ca="1" si="1"/>
        <v>0</v>
      </c>
      <c r="I12" s="9"/>
      <c r="K12">
        <f t="shared" si="11"/>
        <v>7</v>
      </c>
      <c r="L12">
        <f t="shared" si="4"/>
        <v>7</v>
      </c>
      <c r="M12">
        <f t="shared" si="5"/>
        <v>1</v>
      </c>
      <c r="N12" t="str">
        <f ca="1">IFERROR(GTMOGETSHEETNAME(INDEX('Table of contents'!$B$6:$B$7,M12),"Ville"),",")</f>
        <v>,</v>
      </c>
      <c r="O12" t="e">
        <f t="shared" ca="1" si="6"/>
        <v>#N/A</v>
      </c>
      <c r="P12" t="str">
        <f t="shared" ca="1" si="7"/>
        <v/>
      </c>
      <c r="Q12" t="str">
        <f t="shared" ca="1" si="3"/>
        <v/>
      </c>
      <c r="R12" t="str">
        <f ca="1">IF(P12="",$T$2,IF(COUNTIF(P$5:P12,P12)=1,P12,$T$2))</f>
        <v>ÿ</v>
      </c>
      <c r="S12">
        <f t="shared" ca="1" si="8"/>
        <v>0</v>
      </c>
    </row>
    <row r="13" spans="1:20" ht="15" x14ac:dyDescent="0.3">
      <c r="A13" s="8" t="str">
        <f t="shared" ca="1" si="9"/>
        <v/>
      </c>
      <c r="B13" s="8">
        <f t="shared" ca="1" si="10"/>
        <v>0</v>
      </c>
      <c r="C13">
        <f t="shared" si="12"/>
        <v>7</v>
      </c>
      <c r="F13" s="9">
        <f t="shared" si="2"/>
        <v>11</v>
      </c>
      <c r="G13" s="9" t="e">
        <f t="shared" ca="1" si="0"/>
        <v>#N/A</v>
      </c>
      <c r="H13" s="9">
        <f t="shared" ca="1" si="1"/>
        <v>0</v>
      </c>
      <c r="I13" s="9"/>
      <c r="K13">
        <f t="shared" si="11"/>
        <v>8</v>
      </c>
      <c r="L13">
        <f t="shared" si="4"/>
        <v>8</v>
      </c>
      <c r="M13">
        <f t="shared" si="5"/>
        <v>1</v>
      </c>
      <c r="N13" t="str">
        <f ca="1">IFERROR(GTMOGETSHEETNAME(INDEX('Table of contents'!$B$6:$B$7,M13),"Ville"),",")</f>
        <v>,</v>
      </c>
      <c r="O13" t="e">
        <f t="shared" ca="1" si="6"/>
        <v>#N/A</v>
      </c>
      <c r="P13" t="str">
        <f t="shared" ca="1" si="7"/>
        <v/>
      </c>
      <c r="Q13" t="str">
        <f t="shared" ca="1" si="3"/>
        <v/>
      </c>
      <c r="R13" t="str">
        <f ca="1">IF(P13="",$T$2,IF(COUNTIF(P$5:P13,P13)=1,P13,$T$2))</f>
        <v>ÿ</v>
      </c>
      <c r="S13">
        <f t="shared" ca="1" si="8"/>
        <v>0</v>
      </c>
    </row>
    <row r="14" spans="1:20" ht="15" x14ac:dyDescent="0.3">
      <c r="A14" s="8" t="str">
        <f t="shared" ca="1" si="9"/>
        <v/>
      </c>
      <c r="B14" s="8">
        <f t="shared" ca="1" si="10"/>
        <v>0</v>
      </c>
      <c r="C14">
        <f t="shared" si="12"/>
        <v>8</v>
      </c>
      <c r="F14" s="9">
        <f t="shared" si="2"/>
        <v>12</v>
      </c>
      <c r="G14" s="9" t="e">
        <f t="shared" ca="1" si="0"/>
        <v>#N/A</v>
      </c>
      <c r="H14" s="9">
        <f t="shared" ca="1" si="1"/>
        <v>0</v>
      </c>
      <c r="I14" s="9"/>
      <c r="K14">
        <f t="shared" si="11"/>
        <v>9</v>
      </c>
      <c r="L14">
        <f t="shared" si="4"/>
        <v>9</v>
      </c>
      <c r="M14">
        <f t="shared" si="5"/>
        <v>1</v>
      </c>
      <c r="N14" t="str">
        <f ca="1">IFERROR(GTMOGETSHEETNAME(INDEX('Table of contents'!$B$6:$B$7,M14),"Ville"),",")</f>
        <v>,</v>
      </c>
      <c r="O14" t="e">
        <f t="shared" ca="1" si="6"/>
        <v>#N/A</v>
      </c>
      <c r="P14" t="str">
        <f t="shared" ca="1" si="7"/>
        <v/>
      </c>
      <c r="Q14" t="str">
        <f t="shared" ca="1" si="3"/>
        <v/>
      </c>
      <c r="R14" t="str">
        <f ca="1">IF(P14="",$T$2,IF(COUNTIF(P$5:P14,P14)=1,P14,$T$2))</f>
        <v>ÿ</v>
      </c>
      <c r="S14">
        <f t="shared" ca="1" si="8"/>
        <v>0</v>
      </c>
    </row>
    <row r="15" spans="1:20" ht="15" x14ac:dyDescent="0.3">
      <c r="A15" s="8" t="str">
        <f t="shared" ca="1" si="9"/>
        <v/>
      </c>
      <c r="B15" s="8">
        <f t="shared" ca="1" si="10"/>
        <v>0</v>
      </c>
      <c r="C15">
        <f t="shared" si="12"/>
        <v>9</v>
      </c>
      <c r="F15" s="9">
        <f t="shared" si="2"/>
        <v>13</v>
      </c>
      <c r="G15" s="9" t="e">
        <f t="shared" ca="1" si="0"/>
        <v>#N/A</v>
      </c>
      <c r="H15" s="9">
        <f t="shared" ca="1" si="1"/>
        <v>0</v>
      </c>
      <c r="I15" s="9"/>
      <c r="K15">
        <f t="shared" si="11"/>
        <v>10</v>
      </c>
      <c r="L15">
        <f t="shared" si="4"/>
        <v>10</v>
      </c>
      <c r="M15">
        <f t="shared" si="5"/>
        <v>1</v>
      </c>
      <c r="N15" t="str">
        <f ca="1">IFERROR(GTMOGETSHEETNAME(INDEX('Table of contents'!$B$6:$B$7,M15),"Ville"),",")</f>
        <v>,</v>
      </c>
      <c r="O15" t="e">
        <f t="shared" ca="1" si="6"/>
        <v>#N/A</v>
      </c>
      <c r="P15" t="str">
        <f t="shared" ca="1" si="7"/>
        <v/>
      </c>
      <c r="Q15" t="str">
        <f t="shared" ca="1" si="3"/>
        <v/>
      </c>
      <c r="R15" t="str">
        <f ca="1">IF(P15="",$T$2,IF(COUNTIF(P$5:P15,P15)=1,P15,$T$2))</f>
        <v>ÿ</v>
      </c>
      <c r="S15">
        <f t="shared" ca="1" si="8"/>
        <v>0</v>
      </c>
    </row>
    <row r="16" spans="1:20" ht="15" x14ac:dyDescent="0.3">
      <c r="A16" s="8" t="str">
        <f t="shared" ca="1" si="9"/>
        <v/>
      </c>
      <c r="B16" s="8">
        <f t="shared" ca="1" si="10"/>
        <v>0</v>
      </c>
      <c r="C16">
        <f t="shared" si="12"/>
        <v>10</v>
      </c>
      <c r="F16" s="9">
        <f t="shared" si="2"/>
        <v>14</v>
      </c>
      <c r="G16" s="9" t="e">
        <f t="shared" ca="1" si="0"/>
        <v>#N/A</v>
      </c>
      <c r="H16" s="9">
        <f t="shared" ca="1" si="1"/>
        <v>0</v>
      </c>
      <c r="I16" s="9"/>
      <c r="K16">
        <f t="shared" si="11"/>
        <v>11</v>
      </c>
      <c r="L16">
        <f t="shared" si="4"/>
        <v>11</v>
      </c>
      <c r="M16">
        <f t="shared" si="5"/>
        <v>1</v>
      </c>
      <c r="N16" t="str">
        <f ca="1">IFERROR(GTMOGETSHEETNAME(INDEX('Table of contents'!$B$6:$B$7,M16),"Ville"),",")</f>
        <v>,</v>
      </c>
      <c r="O16" t="e">
        <f t="shared" ca="1" si="6"/>
        <v>#N/A</v>
      </c>
      <c r="P16" t="str">
        <f t="shared" ca="1" si="7"/>
        <v/>
      </c>
      <c r="Q16" t="str">
        <f t="shared" ca="1" si="3"/>
        <v/>
      </c>
      <c r="R16" t="str">
        <f ca="1">IF(P16="",$T$2,IF(COUNTIF(P$5:P16,P16)=1,P16,$T$2))</f>
        <v>ÿ</v>
      </c>
      <c r="S16">
        <f t="shared" ca="1" si="8"/>
        <v>0</v>
      </c>
    </row>
    <row r="17" spans="1:19" ht="15" x14ac:dyDescent="0.3">
      <c r="A17" s="8" t="str">
        <f t="shared" ca="1" si="9"/>
        <v/>
      </c>
      <c r="B17" s="8">
        <f t="shared" ca="1" si="10"/>
        <v>0</v>
      </c>
      <c r="C17">
        <f t="shared" si="12"/>
        <v>11</v>
      </c>
      <c r="F17" s="9">
        <f t="shared" si="2"/>
        <v>15</v>
      </c>
      <c r="G17" s="9" t="e">
        <f t="shared" ca="1" si="0"/>
        <v>#N/A</v>
      </c>
      <c r="H17" s="9">
        <f t="shared" ca="1" si="1"/>
        <v>0</v>
      </c>
      <c r="I17" s="9"/>
      <c r="K17">
        <f t="shared" si="11"/>
        <v>12</v>
      </c>
      <c r="L17">
        <f t="shared" si="4"/>
        <v>12</v>
      </c>
      <c r="M17">
        <f t="shared" si="5"/>
        <v>1</v>
      </c>
      <c r="N17" t="str">
        <f ca="1">IFERROR(GTMOGETSHEETNAME(INDEX('Table of contents'!$B$6:$B$7,M17),"Ville"),",")</f>
        <v>,</v>
      </c>
      <c r="O17" t="e">
        <f t="shared" ca="1" si="6"/>
        <v>#N/A</v>
      </c>
      <c r="P17" t="str">
        <f t="shared" ca="1" si="7"/>
        <v/>
      </c>
      <c r="Q17" t="str">
        <f t="shared" ca="1" si="3"/>
        <v/>
      </c>
      <c r="R17" t="str">
        <f ca="1">IF(P17="",$T$2,IF(COUNTIF(P$5:P17,P17)=1,P17,$T$2))</f>
        <v>ÿ</v>
      </c>
      <c r="S17">
        <f t="shared" ca="1" si="8"/>
        <v>0</v>
      </c>
    </row>
    <row r="18" spans="1:19" ht="15" x14ac:dyDescent="0.3">
      <c r="A18" s="8" t="str">
        <f t="shared" ca="1" si="9"/>
        <v/>
      </c>
      <c r="B18" s="8">
        <f t="shared" ca="1" si="10"/>
        <v>0</v>
      </c>
      <c r="C18">
        <f t="shared" si="12"/>
        <v>12</v>
      </c>
      <c r="F18" s="9">
        <f t="shared" si="2"/>
        <v>16</v>
      </c>
      <c r="G18" s="9" t="e">
        <f t="shared" ca="1" si="0"/>
        <v>#N/A</v>
      </c>
      <c r="H18" s="9">
        <f t="shared" ca="1" si="1"/>
        <v>0</v>
      </c>
      <c r="I18" s="9"/>
      <c r="K18">
        <f t="shared" si="11"/>
        <v>13</v>
      </c>
      <c r="L18">
        <f t="shared" si="4"/>
        <v>13</v>
      </c>
      <c r="M18">
        <f t="shared" si="5"/>
        <v>1</v>
      </c>
      <c r="N18" t="str">
        <f ca="1">IFERROR(GTMOGETSHEETNAME(INDEX('Table of contents'!$B$6:$B$7,M18),"Ville"),",")</f>
        <v>,</v>
      </c>
      <c r="O18" t="e">
        <f t="shared" ca="1" si="6"/>
        <v>#N/A</v>
      </c>
      <c r="P18" t="str">
        <f t="shared" ca="1" si="7"/>
        <v/>
      </c>
      <c r="Q18" t="str">
        <f t="shared" ca="1" si="3"/>
        <v/>
      </c>
      <c r="R18" t="str">
        <f ca="1">IF(P18="",$T$2,IF(COUNTIF(P$5:P18,P18)=1,P18,$T$2))</f>
        <v>ÿ</v>
      </c>
      <c r="S18">
        <f t="shared" ca="1" si="8"/>
        <v>0</v>
      </c>
    </row>
    <row r="19" spans="1:19" ht="15" x14ac:dyDescent="0.3">
      <c r="A19" s="8" t="str">
        <f t="shared" ca="1" si="9"/>
        <v/>
      </c>
      <c r="B19" s="8">
        <f t="shared" ca="1" si="10"/>
        <v>0</v>
      </c>
      <c r="C19">
        <f t="shared" si="12"/>
        <v>13</v>
      </c>
      <c r="F19" s="9">
        <f t="shared" si="2"/>
        <v>17</v>
      </c>
      <c r="G19" s="9" t="e">
        <f t="shared" ca="1" si="0"/>
        <v>#N/A</v>
      </c>
      <c r="H19" s="9">
        <f t="shared" ca="1" si="1"/>
        <v>0</v>
      </c>
      <c r="I19" s="9"/>
      <c r="K19">
        <f t="shared" si="11"/>
        <v>14</v>
      </c>
      <c r="L19">
        <f t="shared" si="4"/>
        <v>14</v>
      </c>
      <c r="M19">
        <f t="shared" si="5"/>
        <v>1</v>
      </c>
      <c r="N19" t="str">
        <f ca="1">IFERROR(GTMOGETSHEETNAME(INDEX('Table of contents'!$B$6:$B$7,M19),"Ville"),",")</f>
        <v>,</v>
      </c>
      <c r="O19" t="e">
        <f t="shared" ca="1" si="6"/>
        <v>#N/A</v>
      </c>
      <c r="P19" t="str">
        <f t="shared" ca="1" si="7"/>
        <v/>
      </c>
      <c r="Q19" t="str">
        <f t="shared" ca="1" si="3"/>
        <v/>
      </c>
      <c r="R19" t="str">
        <f ca="1">IF(P19="",$T$2,IF(COUNTIF(P$5:P19,P19)=1,P19,$T$2))</f>
        <v>ÿ</v>
      </c>
      <c r="S19">
        <f t="shared" ca="1" si="8"/>
        <v>0</v>
      </c>
    </row>
    <row r="20" spans="1:19" ht="15" x14ac:dyDescent="0.3">
      <c r="A20" s="8" t="str">
        <f t="shared" ca="1" si="9"/>
        <v/>
      </c>
      <c r="B20" s="8">
        <f t="shared" ca="1" si="10"/>
        <v>0</v>
      </c>
      <c r="C20">
        <f t="shared" si="12"/>
        <v>14</v>
      </c>
      <c r="F20" s="9">
        <f t="shared" si="2"/>
        <v>18</v>
      </c>
      <c r="G20" s="9" t="e">
        <f t="shared" ca="1" si="0"/>
        <v>#N/A</v>
      </c>
      <c r="H20" s="9">
        <f t="shared" ca="1" si="1"/>
        <v>0</v>
      </c>
      <c r="I20" s="9"/>
      <c r="K20">
        <f t="shared" si="11"/>
        <v>15</v>
      </c>
      <c r="L20">
        <f t="shared" si="4"/>
        <v>15</v>
      </c>
      <c r="M20">
        <f t="shared" si="5"/>
        <v>1</v>
      </c>
      <c r="N20" t="str">
        <f ca="1">IFERROR(GTMOGETSHEETNAME(INDEX('Table of contents'!$B$6:$B$7,M20),"Ville"),",")</f>
        <v>,</v>
      </c>
      <c r="O20" t="e">
        <f t="shared" ca="1" si="6"/>
        <v>#N/A</v>
      </c>
      <c r="P20" t="str">
        <f t="shared" ca="1" si="7"/>
        <v/>
      </c>
      <c r="Q20" t="str">
        <f t="shared" ca="1" si="3"/>
        <v/>
      </c>
      <c r="R20" t="str">
        <f ca="1">IF(P20="",$T$2,IF(COUNTIF(P$5:P20,P20)=1,P20,$T$2))</f>
        <v>ÿ</v>
      </c>
      <c r="S20">
        <f t="shared" ca="1" si="8"/>
        <v>0</v>
      </c>
    </row>
    <row r="21" spans="1:19" ht="15" x14ac:dyDescent="0.3">
      <c r="A21" s="8" t="str">
        <f t="shared" ca="1" si="9"/>
        <v/>
      </c>
      <c r="B21" s="8">
        <f t="shared" ca="1" si="10"/>
        <v>0</v>
      </c>
      <c r="C21">
        <f t="shared" si="12"/>
        <v>15</v>
      </c>
      <c r="F21" s="9">
        <f t="shared" si="2"/>
        <v>19</v>
      </c>
      <c r="G21" s="9" t="e">
        <f t="shared" ca="1" si="0"/>
        <v>#N/A</v>
      </c>
      <c r="H21" s="9">
        <f t="shared" ca="1" si="1"/>
        <v>0</v>
      </c>
      <c r="I21" s="9"/>
      <c r="K21">
        <f t="shared" si="11"/>
        <v>16</v>
      </c>
      <c r="L21">
        <f t="shared" si="4"/>
        <v>16</v>
      </c>
      <c r="M21">
        <f t="shared" si="5"/>
        <v>1</v>
      </c>
      <c r="N21" t="str">
        <f ca="1">IFERROR(GTMOGETSHEETNAME(INDEX('Table of contents'!$B$6:$B$7,M21),"Ville"),",")</f>
        <v>,</v>
      </c>
      <c r="O21" t="e">
        <f t="shared" ca="1" si="6"/>
        <v>#N/A</v>
      </c>
      <c r="P21" t="str">
        <f t="shared" ca="1" si="7"/>
        <v/>
      </c>
      <c r="Q21" t="str">
        <f t="shared" ca="1" si="3"/>
        <v/>
      </c>
      <c r="R21" t="str">
        <f ca="1">IF(P21="",$T$2,IF(COUNTIF(P$5:P21,P21)=1,P21,$T$2))</f>
        <v>ÿ</v>
      </c>
      <c r="S21">
        <f t="shared" ca="1" si="8"/>
        <v>0</v>
      </c>
    </row>
    <row r="22" spans="1:19" ht="15" x14ac:dyDescent="0.3">
      <c r="A22" s="8" t="str">
        <f t="shared" ca="1" si="9"/>
        <v/>
      </c>
      <c r="B22" s="8">
        <f t="shared" ca="1" si="10"/>
        <v>0</v>
      </c>
      <c r="C22">
        <f t="shared" si="12"/>
        <v>16</v>
      </c>
      <c r="F22" s="9">
        <f t="shared" si="2"/>
        <v>20</v>
      </c>
      <c r="G22" s="9" t="e">
        <f t="shared" ca="1" si="0"/>
        <v>#N/A</v>
      </c>
      <c r="H22" s="9">
        <f t="shared" ca="1" si="1"/>
        <v>0</v>
      </c>
      <c r="I22" s="9"/>
      <c r="K22">
        <f t="shared" si="11"/>
        <v>17</v>
      </c>
      <c r="L22">
        <f t="shared" si="4"/>
        <v>17</v>
      </c>
      <c r="M22">
        <f t="shared" si="5"/>
        <v>1</v>
      </c>
      <c r="N22" t="str">
        <f ca="1">IFERROR(GTMOGETSHEETNAME(INDEX('Table of contents'!$B$6:$B$7,M22),"Ville"),",")</f>
        <v>,</v>
      </c>
      <c r="O22" t="e">
        <f t="shared" ca="1" si="6"/>
        <v>#N/A</v>
      </c>
      <c r="P22" t="str">
        <f t="shared" ca="1" si="7"/>
        <v/>
      </c>
      <c r="Q22" t="str">
        <f t="shared" ca="1" si="3"/>
        <v/>
      </c>
      <c r="R22" t="str">
        <f ca="1">IF(P22="",$T$2,IF(COUNTIF(P$5:P22,P22)=1,P22,$T$2))</f>
        <v>ÿ</v>
      </c>
      <c r="S22">
        <f t="shared" ca="1" si="8"/>
        <v>0</v>
      </c>
    </row>
    <row r="23" spans="1:19" ht="15" x14ac:dyDescent="0.3">
      <c r="A23" s="8" t="str">
        <f t="shared" ca="1" si="9"/>
        <v/>
      </c>
      <c r="B23" s="8">
        <f t="shared" ca="1" si="10"/>
        <v>0</v>
      </c>
      <c r="C23">
        <f t="shared" si="12"/>
        <v>17</v>
      </c>
      <c r="K23">
        <f t="shared" si="11"/>
        <v>18</v>
      </c>
      <c r="L23">
        <f t="shared" si="4"/>
        <v>18</v>
      </c>
      <c r="M23">
        <f t="shared" si="5"/>
        <v>1</v>
      </c>
      <c r="N23" t="str">
        <f ca="1">IFERROR(GTMOGETSHEETNAME(INDEX('Table of contents'!$B$6:$B$7,M23),"Ville"),",")</f>
        <v>,</v>
      </c>
      <c r="O23" t="e">
        <f t="shared" ca="1" si="6"/>
        <v>#N/A</v>
      </c>
      <c r="P23" t="str">
        <f t="shared" ca="1" si="7"/>
        <v/>
      </c>
      <c r="Q23" t="str">
        <f t="shared" ca="1" si="3"/>
        <v/>
      </c>
      <c r="R23" t="str">
        <f ca="1">IF(P23="",$T$2,IF(COUNTIF(P$5:P23,P23)=1,P23,$T$2))</f>
        <v>ÿ</v>
      </c>
      <c r="S23">
        <f t="shared" ca="1" si="8"/>
        <v>0</v>
      </c>
    </row>
    <row r="24" spans="1:19" ht="15" x14ac:dyDescent="0.3">
      <c r="A24" s="8" t="str">
        <f t="shared" ca="1" si="9"/>
        <v/>
      </c>
      <c r="B24" s="8">
        <f t="shared" ca="1" si="10"/>
        <v>0</v>
      </c>
      <c r="C24">
        <f t="shared" si="12"/>
        <v>18</v>
      </c>
      <c r="K24">
        <f t="shared" si="11"/>
        <v>19</v>
      </c>
      <c r="L24">
        <f t="shared" si="4"/>
        <v>19</v>
      </c>
      <c r="M24">
        <f t="shared" si="5"/>
        <v>1</v>
      </c>
      <c r="N24" t="str">
        <f ca="1">IFERROR(GTMOGETSHEETNAME(INDEX('Table of contents'!$B$6:$B$7,M24),"Ville"),",")</f>
        <v>,</v>
      </c>
      <c r="O24" t="e">
        <f t="shared" ca="1" si="6"/>
        <v>#N/A</v>
      </c>
      <c r="P24" t="str">
        <f t="shared" ca="1" si="7"/>
        <v/>
      </c>
      <c r="Q24" t="str">
        <f t="shared" ca="1" si="3"/>
        <v/>
      </c>
      <c r="R24" t="str">
        <f ca="1">IF(P24="",$T$2,IF(COUNTIF(P$5:P24,P24)=1,P24,$T$2))</f>
        <v>ÿ</v>
      </c>
      <c r="S24">
        <f t="shared" ca="1" si="8"/>
        <v>0</v>
      </c>
    </row>
    <row r="25" spans="1:19" ht="15" x14ac:dyDescent="0.3">
      <c r="A25" s="8" t="str">
        <f t="shared" ca="1" si="9"/>
        <v/>
      </c>
      <c r="B25" s="8">
        <f t="shared" ca="1" si="10"/>
        <v>0</v>
      </c>
      <c r="C25">
        <f t="shared" si="12"/>
        <v>19</v>
      </c>
      <c r="K25">
        <f t="shared" si="11"/>
        <v>20</v>
      </c>
      <c r="L25">
        <f t="shared" si="4"/>
        <v>20</v>
      </c>
      <c r="M25">
        <f t="shared" si="5"/>
        <v>1</v>
      </c>
      <c r="N25" t="str">
        <f ca="1">IFERROR(GTMOGETSHEETNAME(INDEX('Table of contents'!$B$6:$B$7,M25),"Ville"),",")</f>
        <v>,</v>
      </c>
      <c r="O25" t="e">
        <f t="shared" ca="1" si="6"/>
        <v>#N/A</v>
      </c>
      <c r="P25" t="str">
        <f t="shared" ca="1" si="7"/>
        <v/>
      </c>
      <c r="Q25" t="str">
        <f t="shared" ca="1" si="3"/>
        <v/>
      </c>
      <c r="R25" t="str">
        <f ca="1">IF(P25="",$T$2,IF(COUNTIF(P$5:P25,P25)=1,P25,$T$2))</f>
        <v>ÿ</v>
      </c>
      <c r="S25">
        <f t="shared" ca="1" si="8"/>
        <v>0</v>
      </c>
    </row>
    <row r="26" spans="1:19" ht="15" x14ac:dyDescent="0.3">
      <c r="A26" s="8" t="str">
        <f t="shared" ca="1" si="9"/>
        <v/>
      </c>
      <c r="B26" s="8">
        <f t="shared" ca="1" si="10"/>
        <v>0</v>
      </c>
      <c r="C26">
        <f t="shared" si="12"/>
        <v>20</v>
      </c>
      <c r="K26">
        <f t="shared" si="11"/>
        <v>21</v>
      </c>
      <c r="L26">
        <f t="shared" si="4"/>
        <v>1</v>
      </c>
      <c r="M26">
        <f t="shared" si="5"/>
        <v>2</v>
      </c>
      <c r="N26" t="str">
        <f ca="1">IFERROR(GTMOGETSHEETNAME(INDEX('Table of contents'!$B$6:$B$7,M26),"Ville"),",")</f>
        <v>,</v>
      </c>
      <c r="O26" t="e">
        <f t="shared" ca="1" si="6"/>
        <v>#N/A</v>
      </c>
      <c r="P26" t="str">
        <f t="shared" ca="1" si="7"/>
        <v/>
      </c>
      <c r="Q26" t="str">
        <f t="shared" ca="1" si="3"/>
        <v/>
      </c>
      <c r="R26" t="str">
        <f ca="1">IF(P26="",$T$2,IF(COUNTIF(P$5:P26,P26)=1,P26,$T$2))</f>
        <v>ÿ</v>
      </c>
      <c r="S26">
        <f t="shared" ca="1" si="8"/>
        <v>0</v>
      </c>
    </row>
    <row r="27" spans="1:19" x14ac:dyDescent="0.3">
      <c r="K27">
        <f t="shared" si="11"/>
        <v>22</v>
      </c>
      <c r="L27">
        <f t="shared" si="4"/>
        <v>2</v>
      </c>
      <c r="M27">
        <f t="shared" si="5"/>
        <v>2</v>
      </c>
      <c r="N27" t="str">
        <f ca="1">IFERROR(GTMOGETSHEETNAME(INDEX('Table of contents'!$B$6:$B$7,M27),"Ville"),",")</f>
        <v>,</v>
      </c>
      <c r="O27" t="e">
        <f t="shared" ca="1" si="6"/>
        <v>#N/A</v>
      </c>
      <c r="P27" t="str">
        <f t="shared" ca="1" si="7"/>
        <v/>
      </c>
      <c r="Q27" t="str">
        <f t="shared" ca="1" si="3"/>
        <v/>
      </c>
      <c r="R27" t="str">
        <f ca="1">IF(P27="",$T$2,IF(COUNTIF(P$5:P27,P27)=1,P27,$T$2))</f>
        <v>ÿ</v>
      </c>
      <c r="S27">
        <f t="shared" ca="1" si="8"/>
        <v>0</v>
      </c>
    </row>
    <row r="28" spans="1:19" x14ac:dyDescent="0.3">
      <c r="K28">
        <f t="shared" si="11"/>
        <v>23</v>
      </c>
      <c r="L28">
        <f t="shared" si="4"/>
        <v>3</v>
      </c>
      <c r="M28">
        <f t="shared" si="5"/>
        <v>2</v>
      </c>
      <c r="N28" t="str">
        <f ca="1">IFERROR(GTMOGETSHEETNAME(INDEX('Table of contents'!$B$6:$B$7,M28),"Ville"),",")</f>
        <v>,</v>
      </c>
      <c r="O28" t="e">
        <f t="shared" ca="1" si="6"/>
        <v>#N/A</v>
      </c>
      <c r="P28" t="str">
        <f t="shared" ca="1" si="7"/>
        <v/>
      </c>
      <c r="Q28" t="str">
        <f t="shared" ca="1" si="3"/>
        <v/>
      </c>
      <c r="R28" t="str">
        <f ca="1">IF(P28="",$T$2,IF(COUNTIF(P$5:P28,P28)=1,P28,$T$2))</f>
        <v>ÿ</v>
      </c>
      <c r="S28">
        <f t="shared" ca="1" si="8"/>
        <v>0</v>
      </c>
    </row>
    <row r="29" spans="1:19" x14ac:dyDescent="0.3">
      <c r="K29">
        <f t="shared" si="11"/>
        <v>24</v>
      </c>
      <c r="L29">
        <f t="shared" si="4"/>
        <v>4</v>
      </c>
      <c r="M29">
        <f t="shared" si="5"/>
        <v>2</v>
      </c>
      <c r="N29" t="str">
        <f ca="1">IFERROR(GTMOGETSHEETNAME(INDEX('Table of contents'!$B$6:$B$7,M29),"Ville"),",")</f>
        <v>,</v>
      </c>
      <c r="O29" t="e">
        <f t="shared" ca="1" si="6"/>
        <v>#N/A</v>
      </c>
      <c r="P29" t="str">
        <f t="shared" ca="1" si="7"/>
        <v/>
      </c>
      <c r="Q29" t="str">
        <f t="shared" ca="1" si="3"/>
        <v/>
      </c>
      <c r="R29" t="str">
        <f ca="1">IF(P29="",$T$2,IF(COUNTIF(P$5:P29,P29)=1,P29,$T$2))</f>
        <v>ÿ</v>
      </c>
      <c r="S29">
        <f t="shared" ca="1" si="8"/>
        <v>0</v>
      </c>
    </row>
    <row r="30" spans="1:19" x14ac:dyDescent="0.3">
      <c r="K30">
        <f t="shared" si="11"/>
        <v>25</v>
      </c>
      <c r="L30">
        <f t="shared" si="4"/>
        <v>5</v>
      </c>
      <c r="M30">
        <f t="shared" si="5"/>
        <v>2</v>
      </c>
      <c r="N30" t="str">
        <f ca="1">IFERROR(GTMOGETSHEETNAME(INDEX('Table of contents'!$B$6:$B$7,M30),"Ville"),",")</f>
        <v>,</v>
      </c>
      <c r="O30" t="e">
        <f t="shared" ca="1" si="6"/>
        <v>#N/A</v>
      </c>
      <c r="P30" t="str">
        <f t="shared" ca="1" si="7"/>
        <v/>
      </c>
      <c r="Q30" t="str">
        <f t="shared" ca="1" si="3"/>
        <v/>
      </c>
      <c r="R30" t="str">
        <f ca="1">IF(P30="",$T$2,IF(COUNTIF(P$5:P30,P30)=1,P30,$T$2))</f>
        <v>ÿ</v>
      </c>
      <c r="S30">
        <f t="shared" ca="1" si="8"/>
        <v>0</v>
      </c>
    </row>
    <row r="31" spans="1:19" x14ac:dyDescent="0.3">
      <c r="K31">
        <f t="shared" si="11"/>
        <v>26</v>
      </c>
      <c r="L31">
        <f t="shared" si="4"/>
        <v>6</v>
      </c>
      <c r="M31">
        <f t="shared" si="5"/>
        <v>2</v>
      </c>
      <c r="N31" t="str">
        <f ca="1">IFERROR(GTMOGETSHEETNAME(INDEX('Table of contents'!$B$6:$B$7,M31),"Ville"),",")</f>
        <v>,</v>
      </c>
      <c r="O31" t="e">
        <f t="shared" ca="1" si="6"/>
        <v>#N/A</v>
      </c>
      <c r="P31" t="str">
        <f t="shared" ca="1" si="7"/>
        <v/>
      </c>
      <c r="Q31" t="str">
        <f t="shared" ca="1" si="3"/>
        <v/>
      </c>
      <c r="R31" t="str">
        <f ca="1">IF(P31="",$T$2,IF(COUNTIF(P$5:P31,P31)=1,P31,$T$2))</f>
        <v>ÿ</v>
      </c>
      <c r="S31">
        <f t="shared" ca="1" si="8"/>
        <v>0</v>
      </c>
    </row>
    <row r="32" spans="1:19" x14ac:dyDescent="0.3">
      <c r="K32">
        <f t="shared" si="11"/>
        <v>27</v>
      </c>
      <c r="L32">
        <f t="shared" si="4"/>
        <v>7</v>
      </c>
      <c r="M32">
        <f t="shared" si="5"/>
        <v>2</v>
      </c>
      <c r="N32" t="str">
        <f ca="1">IFERROR(GTMOGETSHEETNAME(INDEX('Table of contents'!$B$6:$B$7,M32),"Ville"),",")</f>
        <v>,</v>
      </c>
      <c r="O32" t="e">
        <f t="shared" ca="1" si="6"/>
        <v>#N/A</v>
      </c>
      <c r="P32" t="str">
        <f t="shared" ca="1" si="7"/>
        <v/>
      </c>
      <c r="Q32" t="str">
        <f t="shared" ca="1" si="3"/>
        <v/>
      </c>
      <c r="R32" t="str">
        <f ca="1">IF(P32="",$T$2,IF(COUNTIF(P$5:P32,P32)=1,P32,$T$2))</f>
        <v>ÿ</v>
      </c>
      <c r="S32">
        <f t="shared" ca="1" si="8"/>
        <v>0</v>
      </c>
    </row>
    <row r="33" spans="11:19" x14ac:dyDescent="0.3">
      <c r="K33">
        <f t="shared" si="11"/>
        <v>28</v>
      </c>
      <c r="L33">
        <f t="shared" si="4"/>
        <v>8</v>
      </c>
      <c r="M33">
        <f t="shared" si="5"/>
        <v>2</v>
      </c>
      <c r="N33" t="str">
        <f ca="1">IFERROR(GTMOGETSHEETNAME(INDEX('Table of contents'!$B$6:$B$7,M33),"Ville"),",")</f>
        <v>,</v>
      </c>
      <c r="O33" t="e">
        <f t="shared" ca="1" si="6"/>
        <v>#N/A</v>
      </c>
      <c r="P33" t="str">
        <f t="shared" ca="1" si="7"/>
        <v/>
      </c>
      <c r="Q33" t="str">
        <f t="shared" ca="1" si="3"/>
        <v/>
      </c>
      <c r="R33" t="str">
        <f ca="1">IF(P33="",$T$2,IF(COUNTIF(P$5:P33,P33)=1,P33,$T$2))</f>
        <v>ÿ</v>
      </c>
      <c r="S33">
        <f t="shared" ca="1" si="8"/>
        <v>0</v>
      </c>
    </row>
    <row r="34" spans="11:19" x14ac:dyDescent="0.3">
      <c r="K34">
        <f t="shared" si="11"/>
        <v>29</v>
      </c>
      <c r="L34">
        <f t="shared" si="4"/>
        <v>9</v>
      </c>
      <c r="M34">
        <f t="shared" si="5"/>
        <v>2</v>
      </c>
      <c r="N34" t="str">
        <f ca="1">IFERROR(GTMOGETSHEETNAME(INDEX('Table of contents'!$B$6:$B$7,M34),"Ville"),",")</f>
        <v>,</v>
      </c>
      <c r="O34" t="e">
        <f t="shared" ca="1" si="6"/>
        <v>#N/A</v>
      </c>
      <c r="P34" t="str">
        <f t="shared" ca="1" si="7"/>
        <v/>
      </c>
      <c r="Q34" t="str">
        <f t="shared" ca="1" si="3"/>
        <v/>
      </c>
      <c r="R34" t="str">
        <f ca="1">IF(P34="",$T$2,IF(COUNTIF(P$5:P34,P34)=1,P34,$T$2))</f>
        <v>ÿ</v>
      </c>
      <c r="S34">
        <f t="shared" ca="1" si="8"/>
        <v>0</v>
      </c>
    </row>
    <row r="35" spans="11:19" x14ac:dyDescent="0.3">
      <c r="K35">
        <f t="shared" si="11"/>
        <v>30</v>
      </c>
      <c r="L35">
        <f t="shared" si="4"/>
        <v>10</v>
      </c>
      <c r="M35">
        <f t="shared" si="5"/>
        <v>2</v>
      </c>
      <c r="N35" t="str">
        <f ca="1">IFERROR(GTMOGETSHEETNAME(INDEX('Table of contents'!$B$6:$B$7,M35),"Ville"),",")</f>
        <v>,</v>
      </c>
      <c r="O35" t="e">
        <f t="shared" ca="1" si="6"/>
        <v>#N/A</v>
      </c>
      <c r="P35" t="str">
        <f t="shared" ca="1" si="7"/>
        <v/>
      </c>
      <c r="Q35" t="str">
        <f t="shared" ca="1" si="3"/>
        <v/>
      </c>
      <c r="R35" t="str">
        <f ca="1">IF(P35="",$T$2,IF(COUNTIF(P$5:P35,P35)=1,P35,$T$2))</f>
        <v>ÿ</v>
      </c>
      <c r="S35">
        <f t="shared" ca="1" si="8"/>
        <v>0</v>
      </c>
    </row>
    <row r="36" spans="11:19" x14ac:dyDescent="0.3">
      <c r="K36">
        <f t="shared" si="11"/>
        <v>31</v>
      </c>
      <c r="L36">
        <f t="shared" si="4"/>
        <v>11</v>
      </c>
      <c r="M36">
        <f t="shared" si="5"/>
        <v>2</v>
      </c>
      <c r="N36" t="str">
        <f ca="1">IFERROR(GTMOGETSHEETNAME(INDEX('Table of contents'!$B$6:$B$7,M36),"Ville"),",")</f>
        <v>,</v>
      </c>
      <c r="O36" t="e">
        <f t="shared" ca="1" si="6"/>
        <v>#N/A</v>
      </c>
      <c r="P36" t="str">
        <f t="shared" ca="1" si="7"/>
        <v/>
      </c>
      <c r="Q36" t="str">
        <f t="shared" ca="1" si="3"/>
        <v/>
      </c>
      <c r="R36" t="str">
        <f ca="1">IF(P36="",$T$2,IF(COUNTIF(P$5:P36,P36)=1,P36,$T$2))</f>
        <v>ÿ</v>
      </c>
      <c r="S36">
        <f t="shared" ca="1" si="8"/>
        <v>0</v>
      </c>
    </row>
    <row r="37" spans="11:19" x14ac:dyDescent="0.3">
      <c r="K37">
        <f t="shared" si="11"/>
        <v>32</v>
      </c>
      <c r="L37">
        <f t="shared" si="4"/>
        <v>12</v>
      </c>
      <c r="M37">
        <f t="shared" si="5"/>
        <v>2</v>
      </c>
      <c r="N37" t="str">
        <f ca="1">IFERROR(GTMOGETSHEETNAME(INDEX('Table of contents'!$B$6:$B$7,M37),"Ville"),",")</f>
        <v>,</v>
      </c>
      <c r="O37" t="e">
        <f t="shared" ca="1" si="6"/>
        <v>#N/A</v>
      </c>
      <c r="P37" t="str">
        <f t="shared" ca="1" si="7"/>
        <v/>
      </c>
      <c r="Q37" t="str">
        <f t="shared" ca="1" si="3"/>
        <v/>
      </c>
      <c r="R37" t="str">
        <f ca="1">IF(P37="",$T$2,IF(COUNTIF(P$5:P37,P37)=1,P37,$T$2))</f>
        <v>ÿ</v>
      </c>
      <c r="S37">
        <f t="shared" ca="1" si="8"/>
        <v>0</v>
      </c>
    </row>
    <row r="38" spans="11:19" x14ac:dyDescent="0.3">
      <c r="K38">
        <f t="shared" si="11"/>
        <v>33</v>
      </c>
      <c r="L38">
        <f t="shared" si="4"/>
        <v>13</v>
      </c>
      <c r="M38">
        <f t="shared" si="5"/>
        <v>2</v>
      </c>
      <c r="N38" t="str">
        <f ca="1">IFERROR(GTMOGETSHEETNAME(INDEX('Table of contents'!$B$6:$B$7,M38),"Ville"),",")</f>
        <v>,</v>
      </c>
      <c r="O38" t="e">
        <f t="shared" ca="1" si="6"/>
        <v>#N/A</v>
      </c>
      <c r="P38" t="str">
        <f t="shared" ca="1" si="7"/>
        <v/>
      </c>
      <c r="Q38" t="str">
        <f t="shared" ca="1" si="3"/>
        <v/>
      </c>
      <c r="R38" t="str">
        <f ca="1">IF(P38="",$T$2,IF(COUNTIF(P$5:P38,P38)=1,P38,$T$2))</f>
        <v>ÿ</v>
      </c>
      <c r="S38">
        <f t="shared" ca="1" si="8"/>
        <v>0</v>
      </c>
    </row>
    <row r="39" spans="11:19" x14ac:dyDescent="0.3">
      <c r="K39">
        <f t="shared" si="11"/>
        <v>34</v>
      </c>
      <c r="L39">
        <f t="shared" si="4"/>
        <v>14</v>
      </c>
      <c r="M39">
        <f t="shared" si="5"/>
        <v>2</v>
      </c>
      <c r="N39" t="str">
        <f ca="1">IFERROR(GTMOGETSHEETNAME(INDEX('Table of contents'!$B$6:$B$7,M39),"Ville"),",")</f>
        <v>,</v>
      </c>
      <c r="O39" t="e">
        <f t="shared" ca="1" si="6"/>
        <v>#N/A</v>
      </c>
      <c r="P39" t="str">
        <f t="shared" ca="1" si="7"/>
        <v/>
      </c>
      <c r="Q39" t="str">
        <f t="shared" ca="1" si="3"/>
        <v/>
      </c>
      <c r="R39" t="str">
        <f ca="1">IF(P39="",$T$2,IF(COUNTIF(P$5:P39,P39)=1,P39,$T$2))</f>
        <v>ÿ</v>
      </c>
      <c r="S39">
        <f t="shared" ca="1" si="8"/>
        <v>0</v>
      </c>
    </row>
    <row r="40" spans="11:19" x14ac:dyDescent="0.3">
      <c r="K40">
        <f t="shared" si="11"/>
        <v>35</v>
      </c>
      <c r="L40">
        <f t="shared" si="4"/>
        <v>15</v>
      </c>
      <c r="M40">
        <f t="shared" si="5"/>
        <v>2</v>
      </c>
      <c r="N40" t="str">
        <f ca="1">IFERROR(GTMOGETSHEETNAME(INDEX('Table of contents'!$B$6:$B$7,M40),"Ville"),",")</f>
        <v>,</v>
      </c>
      <c r="O40" t="e">
        <f t="shared" ca="1" si="6"/>
        <v>#N/A</v>
      </c>
      <c r="P40" t="str">
        <f t="shared" ca="1" si="7"/>
        <v/>
      </c>
      <c r="Q40" t="str">
        <f t="shared" ca="1" si="3"/>
        <v/>
      </c>
      <c r="R40" t="str">
        <f ca="1">IF(P40="",$T$2,IF(COUNTIF(P$5:P40,P40)=1,P40,$T$2))</f>
        <v>ÿ</v>
      </c>
      <c r="S40">
        <f t="shared" ca="1" si="8"/>
        <v>0</v>
      </c>
    </row>
    <row r="41" spans="11:19" x14ac:dyDescent="0.3">
      <c r="K41">
        <f t="shared" si="11"/>
        <v>36</v>
      </c>
      <c r="L41">
        <f t="shared" si="4"/>
        <v>16</v>
      </c>
      <c r="M41">
        <f t="shared" si="5"/>
        <v>2</v>
      </c>
      <c r="N41" t="str">
        <f ca="1">IFERROR(GTMOGETSHEETNAME(INDEX('Table of contents'!$B$6:$B$7,M41),"Ville"),",")</f>
        <v>,</v>
      </c>
      <c r="O41" t="e">
        <f t="shared" ca="1" si="6"/>
        <v>#N/A</v>
      </c>
      <c r="P41" t="str">
        <f t="shared" ca="1" si="7"/>
        <v/>
      </c>
      <c r="Q41" t="str">
        <f t="shared" ca="1" si="3"/>
        <v/>
      </c>
      <c r="R41" t="str">
        <f ca="1">IF(P41="",$T$2,IF(COUNTIF(P$5:P41,P41)=1,P41,$T$2))</f>
        <v>ÿ</v>
      </c>
      <c r="S41">
        <f t="shared" ca="1" si="8"/>
        <v>0</v>
      </c>
    </row>
    <row r="42" spans="11:19" x14ac:dyDescent="0.3">
      <c r="K42">
        <f t="shared" si="11"/>
        <v>37</v>
      </c>
      <c r="L42">
        <f t="shared" si="4"/>
        <v>17</v>
      </c>
      <c r="M42">
        <f t="shared" si="5"/>
        <v>2</v>
      </c>
      <c r="N42" t="str">
        <f ca="1">IFERROR(GTMOGETSHEETNAME(INDEX('Table of contents'!$B$6:$B$7,M42),"Ville"),",")</f>
        <v>,</v>
      </c>
      <c r="O42" t="e">
        <f t="shared" ca="1" si="6"/>
        <v>#N/A</v>
      </c>
      <c r="P42" t="str">
        <f t="shared" ca="1" si="7"/>
        <v/>
      </c>
      <c r="Q42" t="str">
        <f t="shared" ca="1" si="3"/>
        <v/>
      </c>
      <c r="R42" t="str">
        <f ca="1">IF(P42="",$T$2,IF(COUNTIF(P$5:P42,P42)=1,P42,$T$2))</f>
        <v>ÿ</v>
      </c>
      <c r="S42">
        <f t="shared" ca="1" si="8"/>
        <v>0</v>
      </c>
    </row>
    <row r="43" spans="11:19" x14ac:dyDescent="0.3">
      <c r="K43">
        <f t="shared" si="11"/>
        <v>38</v>
      </c>
      <c r="L43">
        <f t="shared" si="4"/>
        <v>18</v>
      </c>
      <c r="M43">
        <f t="shared" si="5"/>
        <v>2</v>
      </c>
      <c r="N43" t="str">
        <f ca="1">IFERROR(GTMOGETSHEETNAME(INDEX('Table of contents'!$B$6:$B$7,M43),"Ville"),",")</f>
        <v>,</v>
      </c>
      <c r="O43" t="e">
        <f t="shared" ca="1" si="6"/>
        <v>#N/A</v>
      </c>
      <c r="P43" t="str">
        <f t="shared" ca="1" si="7"/>
        <v/>
      </c>
      <c r="Q43" t="str">
        <f t="shared" ca="1" si="3"/>
        <v/>
      </c>
      <c r="R43" t="str">
        <f ca="1">IF(P43="",$T$2,IF(COUNTIF(P$5:P43,P43)=1,P43,$T$2))</f>
        <v>ÿ</v>
      </c>
      <c r="S43">
        <f t="shared" ca="1" si="8"/>
        <v>0</v>
      </c>
    </row>
    <row r="44" spans="11:19" x14ac:dyDescent="0.3">
      <c r="K44">
        <f t="shared" si="11"/>
        <v>39</v>
      </c>
      <c r="L44">
        <f t="shared" si="4"/>
        <v>19</v>
      </c>
      <c r="M44">
        <f t="shared" si="5"/>
        <v>2</v>
      </c>
      <c r="N44" t="str">
        <f ca="1">IFERROR(GTMOGETSHEETNAME(INDEX('Table of contents'!$B$6:$B$7,M44),"Ville"),",")</f>
        <v>,</v>
      </c>
      <c r="O44" t="e">
        <f t="shared" ca="1" si="6"/>
        <v>#N/A</v>
      </c>
      <c r="P44" t="str">
        <f t="shared" ca="1" si="7"/>
        <v/>
      </c>
      <c r="Q44" t="str">
        <f t="shared" ca="1" si="3"/>
        <v/>
      </c>
      <c r="R44" t="str">
        <f ca="1">IF(P44="",$T$2,IF(COUNTIF(P$5:P44,P44)=1,P44,$T$2))</f>
        <v>ÿ</v>
      </c>
      <c r="S44">
        <f t="shared" ca="1" si="8"/>
        <v>0</v>
      </c>
    </row>
    <row r="45" spans="11:19" x14ac:dyDescent="0.3">
      <c r="K45">
        <f t="shared" si="11"/>
        <v>40</v>
      </c>
      <c r="L45">
        <f t="shared" si="4"/>
        <v>20</v>
      </c>
      <c r="M45">
        <f t="shared" si="5"/>
        <v>2</v>
      </c>
      <c r="N45" t="str">
        <f ca="1">IFERROR(GTMOGETSHEETNAME(INDEX('Table of contents'!$B$6:$B$7,M45),"Ville"),",")</f>
        <v>,</v>
      </c>
      <c r="O45" t="e">
        <f t="shared" ca="1" si="6"/>
        <v>#N/A</v>
      </c>
      <c r="P45" t="str">
        <f t="shared" ca="1" si="7"/>
        <v/>
      </c>
      <c r="Q45" t="str">
        <f t="shared" ca="1" si="3"/>
        <v/>
      </c>
      <c r="R45" t="str">
        <f ca="1">IF(P45="",$T$2,IF(COUNTIF(P$5:P45,P45)=1,P45,$T$2))</f>
        <v>ÿ</v>
      </c>
      <c r="S45">
        <f t="shared" ca="1" si="8"/>
        <v>0</v>
      </c>
    </row>
    <row r="46" spans="11:19" x14ac:dyDescent="0.3">
      <c r="K46">
        <f t="shared" si="11"/>
        <v>41</v>
      </c>
      <c r="L46">
        <f t="shared" si="4"/>
        <v>1</v>
      </c>
      <c r="M46">
        <f t="shared" si="5"/>
        <v>3</v>
      </c>
      <c r="N46" t="str">
        <f ca="1">IFERROR(GTMOGETSHEETNAME(INDEX('Table of contents'!$B$6:$B$7,M46),"Ville"),",")</f>
        <v>,</v>
      </c>
      <c r="O46" t="e">
        <f t="shared" ca="1" si="6"/>
        <v>#N/A</v>
      </c>
      <c r="P46" t="str">
        <f t="shared" ca="1" si="7"/>
        <v/>
      </c>
      <c r="Q46" t="str">
        <f t="shared" ca="1" si="3"/>
        <v/>
      </c>
      <c r="R46" t="str">
        <f ca="1">IF(P46="",$T$2,IF(COUNTIF(P$5:P46,P46)=1,P46,$T$2))</f>
        <v>ÿ</v>
      </c>
      <c r="S46">
        <f t="shared" ca="1" si="8"/>
        <v>0</v>
      </c>
    </row>
    <row r="47" spans="11:19" x14ac:dyDescent="0.3">
      <c r="K47">
        <f t="shared" si="11"/>
        <v>42</v>
      </c>
      <c r="L47">
        <f t="shared" si="4"/>
        <v>2</v>
      </c>
      <c r="M47">
        <f t="shared" si="5"/>
        <v>3</v>
      </c>
      <c r="N47" t="str">
        <f ca="1">IFERROR(GTMOGETSHEETNAME(INDEX('Table of contents'!$B$6:$B$7,M47),"Ville"),",")</f>
        <v>,</v>
      </c>
      <c r="O47" t="e">
        <f t="shared" ca="1" si="6"/>
        <v>#N/A</v>
      </c>
      <c r="P47" t="str">
        <f t="shared" ca="1" si="7"/>
        <v/>
      </c>
      <c r="Q47" t="str">
        <f t="shared" ca="1" si="3"/>
        <v/>
      </c>
      <c r="R47" t="str">
        <f ca="1">IF(P47="",$T$2,IF(COUNTIF(P$5:P47,P47)=1,P47,$T$2))</f>
        <v>ÿ</v>
      </c>
      <c r="S47">
        <f t="shared" ca="1" si="8"/>
        <v>0</v>
      </c>
    </row>
    <row r="48" spans="11:19" x14ac:dyDescent="0.3">
      <c r="K48">
        <f t="shared" si="11"/>
        <v>43</v>
      </c>
      <c r="L48">
        <f t="shared" si="4"/>
        <v>3</v>
      </c>
      <c r="M48">
        <f t="shared" si="5"/>
        <v>3</v>
      </c>
      <c r="N48" t="str">
        <f ca="1">IFERROR(GTMOGETSHEETNAME(INDEX('Table of contents'!$B$6:$B$7,M48),"Ville"),",")</f>
        <v>,</v>
      </c>
      <c r="O48" t="e">
        <f t="shared" ca="1" si="6"/>
        <v>#N/A</v>
      </c>
      <c r="P48" t="str">
        <f t="shared" ca="1" si="7"/>
        <v/>
      </c>
      <c r="Q48" t="str">
        <f t="shared" ca="1" si="3"/>
        <v/>
      </c>
      <c r="R48" t="str">
        <f ca="1">IF(P48="",$T$2,IF(COUNTIF(P$5:P48,P48)=1,P48,$T$2))</f>
        <v>ÿ</v>
      </c>
      <c r="S48">
        <f t="shared" ca="1" si="8"/>
        <v>0</v>
      </c>
    </row>
    <row r="49" spans="11:19" x14ac:dyDescent="0.3">
      <c r="K49">
        <f t="shared" si="11"/>
        <v>44</v>
      </c>
      <c r="L49">
        <f t="shared" si="4"/>
        <v>4</v>
      </c>
      <c r="M49">
        <f t="shared" si="5"/>
        <v>3</v>
      </c>
      <c r="N49" t="str">
        <f ca="1">IFERROR(GTMOGETSHEETNAME(INDEX('Table of contents'!$B$6:$B$7,M49),"Ville"),",")</f>
        <v>,</v>
      </c>
      <c r="O49" t="e">
        <f t="shared" ca="1" si="6"/>
        <v>#N/A</v>
      </c>
      <c r="P49" t="str">
        <f t="shared" ca="1" si="7"/>
        <v/>
      </c>
      <c r="Q49" t="str">
        <f t="shared" ca="1" si="3"/>
        <v/>
      </c>
      <c r="R49" t="str">
        <f ca="1">IF(P49="",$T$2,IF(COUNTIF(P$5:P49,P49)=1,P49,$T$2))</f>
        <v>ÿ</v>
      </c>
      <c r="S49">
        <f t="shared" ca="1" si="8"/>
        <v>0</v>
      </c>
    </row>
    <row r="50" spans="11:19" x14ac:dyDescent="0.3">
      <c r="K50">
        <f t="shared" si="11"/>
        <v>45</v>
      </c>
      <c r="L50">
        <f t="shared" si="4"/>
        <v>5</v>
      </c>
      <c r="M50">
        <f t="shared" si="5"/>
        <v>3</v>
      </c>
      <c r="N50" t="str">
        <f ca="1">IFERROR(GTMOGETSHEETNAME(INDEX('Table of contents'!$B$6:$B$7,M50),"Ville"),",")</f>
        <v>,</v>
      </c>
      <c r="O50" t="e">
        <f t="shared" ca="1" si="6"/>
        <v>#N/A</v>
      </c>
      <c r="P50" t="str">
        <f t="shared" ca="1" si="7"/>
        <v/>
      </c>
      <c r="Q50" t="str">
        <f t="shared" ca="1" si="3"/>
        <v/>
      </c>
      <c r="R50" t="str">
        <f ca="1">IF(P50="",$T$2,IF(COUNTIF(P$5:P50,P50)=1,P50,$T$2))</f>
        <v>ÿ</v>
      </c>
      <c r="S50">
        <f t="shared" ca="1" si="8"/>
        <v>0</v>
      </c>
    </row>
    <row r="51" spans="11:19" x14ac:dyDescent="0.3">
      <c r="K51">
        <f t="shared" si="11"/>
        <v>46</v>
      </c>
      <c r="L51">
        <f t="shared" si="4"/>
        <v>6</v>
      </c>
      <c r="M51">
        <f t="shared" si="5"/>
        <v>3</v>
      </c>
      <c r="N51" t="str">
        <f ca="1">IFERROR(GTMOGETSHEETNAME(INDEX('Table of contents'!$B$6:$B$7,M51),"Ville"),",")</f>
        <v>,</v>
      </c>
      <c r="O51" t="e">
        <f t="shared" ca="1" si="6"/>
        <v>#N/A</v>
      </c>
      <c r="P51" t="str">
        <f t="shared" ca="1" si="7"/>
        <v/>
      </c>
      <c r="Q51" t="str">
        <f t="shared" ca="1" si="3"/>
        <v/>
      </c>
      <c r="R51" t="str">
        <f ca="1">IF(P51="",$T$2,IF(COUNTIF(P$5:P51,P51)=1,P51,$T$2))</f>
        <v>ÿ</v>
      </c>
      <c r="S51">
        <f t="shared" ca="1" si="8"/>
        <v>0</v>
      </c>
    </row>
    <row r="52" spans="11:19" x14ac:dyDescent="0.3">
      <c r="K52">
        <f t="shared" si="11"/>
        <v>47</v>
      </c>
      <c r="L52">
        <f t="shared" si="4"/>
        <v>7</v>
      </c>
      <c r="M52">
        <f t="shared" si="5"/>
        <v>3</v>
      </c>
      <c r="N52" t="str">
        <f ca="1">IFERROR(GTMOGETSHEETNAME(INDEX('Table of contents'!$B$6:$B$7,M52),"Ville"),",")</f>
        <v>,</v>
      </c>
      <c r="O52" t="e">
        <f t="shared" ca="1" si="6"/>
        <v>#N/A</v>
      </c>
      <c r="P52" t="str">
        <f t="shared" ca="1" si="7"/>
        <v/>
      </c>
      <c r="Q52" t="str">
        <f t="shared" ca="1" si="3"/>
        <v/>
      </c>
      <c r="R52" t="str">
        <f ca="1">IF(P52="",$T$2,IF(COUNTIF(P$5:P52,P52)=1,P52,$T$2))</f>
        <v>ÿ</v>
      </c>
      <c r="S52">
        <f t="shared" ca="1" si="8"/>
        <v>0</v>
      </c>
    </row>
    <row r="53" spans="11:19" x14ac:dyDescent="0.3">
      <c r="K53">
        <f t="shared" si="11"/>
        <v>48</v>
      </c>
      <c r="L53">
        <f t="shared" si="4"/>
        <v>8</v>
      </c>
      <c r="M53">
        <f t="shared" si="5"/>
        <v>3</v>
      </c>
      <c r="N53" t="str">
        <f ca="1">IFERROR(GTMOGETSHEETNAME(INDEX('Table of contents'!$B$6:$B$7,M53),"Ville"),",")</f>
        <v>,</v>
      </c>
      <c r="O53" t="e">
        <f t="shared" ca="1" si="6"/>
        <v>#N/A</v>
      </c>
      <c r="P53" t="str">
        <f t="shared" ca="1" si="7"/>
        <v/>
      </c>
      <c r="Q53" t="str">
        <f t="shared" ca="1" si="3"/>
        <v/>
      </c>
      <c r="R53" t="str">
        <f ca="1">IF(P53="",$T$2,IF(COUNTIF(P$5:P53,P53)=1,P53,$T$2))</f>
        <v>ÿ</v>
      </c>
      <c r="S53">
        <f t="shared" ca="1" si="8"/>
        <v>0</v>
      </c>
    </row>
    <row r="54" spans="11:19" x14ac:dyDescent="0.3">
      <c r="K54">
        <f t="shared" si="11"/>
        <v>49</v>
      </c>
      <c r="L54">
        <f t="shared" si="4"/>
        <v>9</v>
      </c>
      <c r="M54">
        <f t="shared" si="5"/>
        <v>3</v>
      </c>
      <c r="N54" t="str">
        <f ca="1">IFERROR(GTMOGETSHEETNAME(INDEX('Table of contents'!$B$6:$B$7,M54),"Ville"),",")</f>
        <v>,</v>
      </c>
      <c r="O54" t="e">
        <f t="shared" ca="1" si="6"/>
        <v>#N/A</v>
      </c>
      <c r="P54" t="str">
        <f t="shared" ca="1" si="7"/>
        <v/>
      </c>
      <c r="Q54" t="str">
        <f t="shared" ca="1" si="3"/>
        <v/>
      </c>
      <c r="R54" t="str">
        <f ca="1">IF(P54="",$T$2,IF(COUNTIF(P$5:P54,P54)=1,P54,$T$2))</f>
        <v>ÿ</v>
      </c>
      <c r="S54">
        <f t="shared" ca="1" si="8"/>
        <v>0</v>
      </c>
    </row>
    <row r="55" spans="11:19" x14ac:dyDescent="0.3">
      <c r="K55">
        <f t="shared" si="11"/>
        <v>50</v>
      </c>
      <c r="L55">
        <f t="shared" si="4"/>
        <v>10</v>
      </c>
      <c r="M55">
        <f t="shared" si="5"/>
        <v>3</v>
      </c>
      <c r="N55" t="str">
        <f ca="1">IFERROR(GTMOGETSHEETNAME(INDEX('Table of contents'!$B$6:$B$7,M55),"Ville"),",")</f>
        <v>,</v>
      </c>
      <c r="O55" t="e">
        <f t="shared" ca="1" si="6"/>
        <v>#N/A</v>
      </c>
      <c r="P55" t="str">
        <f t="shared" ca="1" si="7"/>
        <v/>
      </c>
      <c r="Q55" t="str">
        <f t="shared" ca="1" si="3"/>
        <v/>
      </c>
      <c r="R55" t="str">
        <f ca="1">IF(P55="",$T$2,IF(COUNTIF(P$5:P55,P55)=1,P55,$T$2))</f>
        <v>ÿ</v>
      </c>
      <c r="S55">
        <f t="shared" ca="1" si="8"/>
        <v>0</v>
      </c>
    </row>
    <row r="56" spans="11:19" x14ac:dyDescent="0.3">
      <c r="K56">
        <f t="shared" si="11"/>
        <v>51</v>
      </c>
      <c r="L56">
        <f t="shared" si="4"/>
        <v>11</v>
      </c>
      <c r="M56">
        <f t="shared" si="5"/>
        <v>3</v>
      </c>
      <c r="N56" t="str">
        <f ca="1">IFERROR(GTMOGETSHEETNAME(INDEX('Table of contents'!$B$6:$B$7,M56),"Ville"),",")</f>
        <v>,</v>
      </c>
      <c r="O56" t="e">
        <f t="shared" ca="1" si="6"/>
        <v>#N/A</v>
      </c>
      <c r="P56" t="str">
        <f t="shared" ca="1" si="7"/>
        <v/>
      </c>
      <c r="Q56" t="str">
        <f t="shared" ca="1" si="3"/>
        <v/>
      </c>
      <c r="R56" t="str">
        <f ca="1">IF(P56="",$T$2,IF(COUNTIF(P$5:P56,P56)=1,P56,$T$2))</f>
        <v>ÿ</v>
      </c>
      <c r="S56">
        <f t="shared" ca="1" si="8"/>
        <v>0</v>
      </c>
    </row>
    <row r="57" spans="11:19" x14ac:dyDescent="0.3">
      <c r="K57">
        <f t="shared" si="11"/>
        <v>52</v>
      </c>
      <c r="L57">
        <f t="shared" si="4"/>
        <v>12</v>
      </c>
      <c r="M57">
        <f t="shared" si="5"/>
        <v>3</v>
      </c>
      <c r="N57" t="str">
        <f ca="1">IFERROR(GTMOGETSHEETNAME(INDEX('Table of contents'!$B$6:$B$7,M57),"Ville"),",")</f>
        <v>,</v>
      </c>
      <c r="O57" t="e">
        <f t="shared" ca="1" si="6"/>
        <v>#N/A</v>
      </c>
      <c r="P57" t="str">
        <f t="shared" ca="1" si="7"/>
        <v/>
      </c>
      <c r="Q57" t="str">
        <f t="shared" ca="1" si="3"/>
        <v/>
      </c>
      <c r="R57" t="str">
        <f ca="1">IF(P57="",$T$2,IF(COUNTIF(P$5:P57,P57)=1,P57,$T$2))</f>
        <v>ÿ</v>
      </c>
      <c r="S57">
        <f t="shared" ca="1" si="8"/>
        <v>0</v>
      </c>
    </row>
    <row r="58" spans="11:19" x14ac:dyDescent="0.3">
      <c r="K58">
        <f t="shared" si="11"/>
        <v>53</v>
      </c>
      <c r="L58">
        <f t="shared" si="4"/>
        <v>13</v>
      </c>
      <c r="M58">
        <f t="shared" si="5"/>
        <v>3</v>
      </c>
      <c r="N58" t="str">
        <f ca="1">IFERROR(GTMOGETSHEETNAME(INDEX('Table of contents'!$B$6:$B$7,M58),"Ville"),",")</f>
        <v>,</v>
      </c>
      <c r="O58" t="e">
        <f t="shared" ca="1" si="6"/>
        <v>#N/A</v>
      </c>
      <c r="P58" t="str">
        <f t="shared" ca="1" si="7"/>
        <v/>
      </c>
      <c r="Q58" t="str">
        <f t="shared" ca="1" si="3"/>
        <v/>
      </c>
      <c r="R58" t="str">
        <f ca="1">IF(P58="",$T$2,IF(COUNTIF(P$5:P58,P58)=1,P58,$T$2))</f>
        <v>ÿ</v>
      </c>
      <c r="S58">
        <f t="shared" ca="1" si="8"/>
        <v>0</v>
      </c>
    </row>
    <row r="59" spans="11:19" x14ac:dyDescent="0.3">
      <c r="K59">
        <f t="shared" si="11"/>
        <v>54</v>
      </c>
      <c r="L59">
        <f t="shared" si="4"/>
        <v>14</v>
      </c>
      <c r="M59">
        <f t="shared" si="5"/>
        <v>3</v>
      </c>
      <c r="N59" t="str">
        <f ca="1">IFERROR(GTMOGETSHEETNAME(INDEX('Table of contents'!$B$6:$B$7,M59),"Ville"),",")</f>
        <v>,</v>
      </c>
      <c r="O59" t="e">
        <f t="shared" ca="1" si="6"/>
        <v>#N/A</v>
      </c>
      <c r="P59" t="str">
        <f t="shared" ca="1" si="7"/>
        <v/>
      </c>
      <c r="Q59" t="str">
        <f t="shared" ca="1" si="3"/>
        <v/>
      </c>
      <c r="R59" t="str">
        <f ca="1">IF(P59="",$T$2,IF(COUNTIF(P$5:P59,P59)=1,P59,$T$2))</f>
        <v>ÿ</v>
      </c>
      <c r="S59">
        <f t="shared" ca="1" si="8"/>
        <v>0</v>
      </c>
    </row>
    <row r="60" spans="11:19" x14ac:dyDescent="0.3">
      <c r="K60">
        <f t="shared" si="11"/>
        <v>55</v>
      </c>
      <c r="L60">
        <f t="shared" si="4"/>
        <v>15</v>
      </c>
      <c r="M60">
        <f t="shared" si="5"/>
        <v>3</v>
      </c>
      <c r="N60" t="str">
        <f ca="1">IFERROR(GTMOGETSHEETNAME(INDEX('Table of contents'!$B$6:$B$7,M60),"Ville"),",")</f>
        <v>,</v>
      </c>
      <c r="O60" t="e">
        <f t="shared" ca="1" si="6"/>
        <v>#N/A</v>
      </c>
      <c r="P60" t="str">
        <f t="shared" ca="1" si="7"/>
        <v/>
      </c>
      <c r="Q60" t="str">
        <f t="shared" ca="1" si="3"/>
        <v/>
      </c>
      <c r="R60" t="str">
        <f ca="1">IF(P60="",$T$2,IF(COUNTIF(P$5:P60,P60)=1,P60,$T$2))</f>
        <v>ÿ</v>
      </c>
      <c r="S60">
        <f t="shared" ca="1" si="8"/>
        <v>0</v>
      </c>
    </row>
    <row r="61" spans="11:19" x14ac:dyDescent="0.3">
      <c r="K61">
        <f t="shared" si="11"/>
        <v>56</v>
      </c>
      <c r="L61">
        <f t="shared" si="4"/>
        <v>16</v>
      </c>
      <c r="M61">
        <f t="shared" si="5"/>
        <v>3</v>
      </c>
      <c r="N61" t="str">
        <f ca="1">IFERROR(GTMOGETSHEETNAME(INDEX('Table of contents'!$B$6:$B$7,M61),"Ville"),",")</f>
        <v>,</v>
      </c>
      <c r="O61" t="e">
        <f t="shared" ca="1" si="6"/>
        <v>#N/A</v>
      </c>
      <c r="P61" t="str">
        <f t="shared" ca="1" si="7"/>
        <v/>
      </c>
      <c r="Q61" t="str">
        <f t="shared" ca="1" si="3"/>
        <v/>
      </c>
      <c r="R61" t="str">
        <f ca="1">IF(P61="",$T$2,IF(COUNTIF(P$5:P61,P61)=1,P61,$T$2))</f>
        <v>ÿ</v>
      </c>
      <c r="S61">
        <f t="shared" ca="1" si="8"/>
        <v>0</v>
      </c>
    </row>
    <row r="62" spans="11:19" x14ac:dyDescent="0.3">
      <c r="K62">
        <f t="shared" si="11"/>
        <v>57</v>
      </c>
      <c r="L62">
        <f t="shared" si="4"/>
        <v>17</v>
      </c>
      <c r="M62">
        <f t="shared" si="5"/>
        <v>3</v>
      </c>
      <c r="N62" t="str">
        <f ca="1">IFERROR(GTMOGETSHEETNAME(INDEX('Table of contents'!$B$6:$B$7,M62),"Ville"),",")</f>
        <v>,</v>
      </c>
      <c r="O62" t="e">
        <f t="shared" ca="1" si="6"/>
        <v>#N/A</v>
      </c>
      <c r="P62" t="str">
        <f t="shared" ca="1" si="7"/>
        <v/>
      </c>
      <c r="Q62" t="str">
        <f t="shared" ca="1" si="3"/>
        <v/>
      </c>
      <c r="R62" t="str">
        <f ca="1">IF(P62="",$T$2,IF(COUNTIF(P$5:P62,P62)=1,P62,$T$2))</f>
        <v>ÿ</v>
      </c>
      <c r="S62">
        <f t="shared" ca="1" si="8"/>
        <v>0</v>
      </c>
    </row>
    <row r="63" spans="11:19" x14ac:dyDescent="0.3">
      <c r="K63">
        <f t="shared" si="11"/>
        <v>58</v>
      </c>
      <c r="L63">
        <f t="shared" si="4"/>
        <v>18</v>
      </c>
      <c r="M63">
        <f t="shared" si="5"/>
        <v>3</v>
      </c>
      <c r="N63" t="str">
        <f ca="1">IFERROR(GTMOGETSHEETNAME(INDEX('Table of contents'!$B$6:$B$7,M63),"Ville"),",")</f>
        <v>,</v>
      </c>
      <c r="O63" t="e">
        <f t="shared" ca="1" si="6"/>
        <v>#N/A</v>
      </c>
      <c r="P63" t="str">
        <f t="shared" ca="1" si="7"/>
        <v/>
      </c>
      <c r="Q63" t="str">
        <f t="shared" ca="1" si="3"/>
        <v/>
      </c>
      <c r="R63" t="str">
        <f ca="1">IF(P63="",$T$2,IF(COUNTIF(P$5:P63,P63)=1,P63,$T$2))</f>
        <v>ÿ</v>
      </c>
      <c r="S63">
        <f t="shared" ca="1" si="8"/>
        <v>0</v>
      </c>
    </row>
    <row r="64" spans="11:19" x14ac:dyDescent="0.3">
      <c r="K64">
        <f t="shared" si="11"/>
        <v>59</v>
      </c>
      <c r="L64">
        <f t="shared" si="4"/>
        <v>19</v>
      </c>
      <c r="M64">
        <f t="shared" si="5"/>
        <v>3</v>
      </c>
      <c r="N64" t="str">
        <f ca="1">IFERROR(GTMOGETSHEETNAME(INDEX('Table of contents'!$B$6:$B$7,M64),"Ville"),",")</f>
        <v>,</v>
      </c>
      <c r="O64" t="e">
        <f t="shared" ca="1" si="6"/>
        <v>#N/A</v>
      </c>
      <c r="P64" t="str">
        <f t="shared" ca="1" si="7"/>
        <v/>
      </c>
      <c r="Q64" t="str">
        <f t="shared" ca="1" si="3"/>
        <v/>
      </c>
      <c r="R64" t="str">
        <f ca="1">IF(P64="",$T$2,IF(COUNTIF(P$5:P64,P64)=1,P64,$T$2))</f>
        <v>ÿ</v>
      </c>
      <c r="S64">
        <f t="shared" ca="1" si="8"/>
        <v>0</v>
      </c>
    </row>
    <row r="65" spans="11:19" x14ac:dyDescent="0.3">
      <c r="K65">
        <f t="shared" si="11"/>
        <v>60</v>
      </c>
      <c r="L65">
        <f t="shared" si="4"/>
        <v>20</v>
      </c>
      <c r="M65">
        <f t="shared" si="5"/>
        <v>3</v>
      </c>
      <c r="N65" t="str">
        <f ca="1">IFERROR(GTMOGETSHEETNAME(INDEX('Table of contents'!$B$6:$B$7,M65),"Ville"),",")</f>
        <v>,</v>
      </c>
      <c r="O65" t="e">
        <f t="shared" ca="1" si="6"/>
        <v>#N/A</v>
      </c>
      <c r="P65" t="str">
        <f t="shared" ca="1" si="7"/>
        <v/>
      </c>
      <c r="Q65" t="str">
        <f t="shared" ca="1" si="3"/>
        <v/>
      </c>
      <c r="R65" t="str">
        <f ca="1">IF(P65="",$T$2,IF(COUNTIF(P$5:P65,P65)=1,P65,$T$2))</f>
        <v>ÿ</v>
      </c>
      <c r="S65">
        <f t="shared" ca="1" si="8"/>
        <v>0</v>
      </c>
    </row>
    <row r="66" spans="11:19" x14ac:dyDescent="0.3">
      <c r="K66">
        <f t="shared" si="11"/>
        <v>61</v>
      </c>
      <c r="L66">
        <f t="shared" si="4"/>
        <v>1</v>
      </c>
      <c r="M66">
        <f t="shared" si="5"/>
        <v>4</v>
      </c>
      <c r="N66" t="str">
        <f ca="1">IFERROR(GTMOGETSHEETNAME(INDEX('Table of contents'!$B$6:$B$7,M66),"Ville"),",")</f>
        <v>,</v>
      </c>
      <c r="O66" t="e">
        <f t="shared" ca="1" si="6"/>
        <v>#N/A</v>
      </c>
      <c r="P66" t="str">
        <f t="shared" ca="1" si="7"/>
        <v/>
      </c>
      <c r="Q66" t="str">
        <f t="shared" ca="1" si="3"/>
        <v/>
      </c>
      <c r="R66" t="str">
        <f ca="1">IF(P66="",$T$2,IF(COUNTIF(P$5:P66,P66)=1,P66,$T$2))</f>
        <v>ÿ</v>
      </c>
      <c r="S66">
        <f t="shared" ca="1" si="8"/>
        <v>0</v>
      </c>
    </row>
    <row r="67" spans="11:19" x14ac:dyDescent="0.3">
      <c r="K67">
        <f t="shared" si="11"/>
        <v>62</v>
      </c>
      <c r="L67">
        <f t="shared" si="4"/>
        <v>2</v>
      </c>
      <c r="M67">
        <f t="shared" si="5"/>
        <v>4</v>
      </c>
      <c r="N67" t="str">
        <f ca="1">IFERROR(GTMOGETSHEETNAME(INDEX('Table of contents'!$B$6:$B$7,M67),"Ville"),",")</f>
        <v>,</v>
      </c>
      <c r="O67" t="e">
        <f t="shared" ca="1" si="6"/>
        <v>#N/A</v>
      </c>
      <c r="P67" t="str">
        <f t="shared" ca="1" si="7"/>
        <v/>
      </c>
      <c r="Q67" t="str">
        <f t="shared" ca="1" si="3"/>
        <v/>
      </c>
      <c r="R67" t="str">
        <f ca="1">IF(P67="",$T$2,IF(COUNTIF(P$5:P67,P67)=1,P67,$T$2))</f>
        <v>ÿ</v>
      </c>
      <c r="S67">
        <f t="shared" ca="1" si="8"/>
        <v>0</v>
      </c>
    </row>
    <row r="68" spans="11:19" x14ac:dyDescent="0.3">
      <c r="K68">
        <f t="shared" si="11"/>
        <v>63</v>
      </c>
      <c r="L68">
        <f t="shared" si="4"/>
        <v>3</v>
      </c>
      <c r="M68">
        <f t="shared" si="5"/>
        <v>4</v>
      </c>
      <c r="N68" t="str">
        <f ca="1">IFERROR(GTMOGETSHEETNAME(INDEX('Table of contents'!$B$6:$B$7,M68),"Ville"),",")</f>
        <v>,</v>
      </c>
      <c r="O68" t="e">
        <f t="shared" ca="1" si="6"/>
        <v>#N/A</v>
      </c>
      <c r="P68" t="str">
        <f t="shared" ca="1" si="7"/>
        <v/>
      </c>
      <c r="Q68" t="str">
        <f t="shared" ca="1" si="3"/>
        <v/>
      </c>
      <c r="R68" t="str">
        <f ca="1">IF(P68="",$T$2,IF(COUNTIF(P$5:P68,P68)=1,P68,$T$2))</f>
        <v>ÿ</v>
      </c>
      <c r="S68">
        <f t="shared" ca="1" si="8"/>
        <v>0</v>
      </c>
    </row>
    <row r="69" spans="11:19" x14ac:dyDescent="0.3">
      <c r="K69">
        <f t="shared" si="11"/>
        <v>64</v>
      </c>
      <c r="L69">
        <f t="shared" si="4"/>
        <v>4</v>
      </c>
      <c r="M69">
        <f t="shared" si="5"/>
        <v>4</v>
      </c>
      <c r="N69" t="str">
        <f ca="1">IFERROR(GTMOGETSHEETNAME(INDEX('Table of contents'!$B$6:$B$7,M69),"Ville"),",")</f>
        <v>,</v>
      </c>
      <c r="O69" t="e">
        <f t="shared" ca="1" si="6"/>
        <v>#N/A</v>
      </c>
      <c r="P69" t="str">
        <f t="shared" ca="1" si="7"/>
        <v/>
      </c>
      <c r="Q69" t="str">
        <f t="shared" ca="1" si="3"/>
        <v/>
      </c>
      <c r="R69" t="str">
        <f ca="1">IF(P69="",$T$2,IF(COUNTIF(P$5:P69,P69)=1,P69,$T$2))</f>
        <v>ÿ</v>
      </c>
      <c r="S69">
        <f t="shared" ca="1" si="8"/>
        <v>0</v>
      </c>
    </row>
    <row r="70" spans="11:19" x14ac:dyDescent="0.3">
      <c r="K70">
        <f t="shared" si="11"/>
        <v>65</v>
      </c>
      <c r="L70">
        <f t="shared" si="4"/>
        <v>5</v>
      </c>
      <c r="M70">
        <f t="shared" si="5"/>
        <v>4</v>
      </c>
      <c r="N70" t="str">
        <f ca="1">IFERROR(GTMOGETSHEETNAME(INDEX('Table of contents'!$B$6:$B$7,M70),"Ville"),",")</f>
        <v>,</v>
      </c>
      <c r="O70" t="e">
        <f t="shared" ca="1" si="6"/>
        <v>#N/A</v>
      </c>
      <c r="P70" t="str">
        <f t="shared" ca="1" si="7"/>
        <v/>
      </c>
      <c r="Q70" t="str">
        <f t="shared" ref="Q70:Q133" ca="1" si="13">IFERROR(INDIRECT($N70&amp;"!"&amp;Q$4&amp;(Q$3+$L70)),"")</f>
        <v/>
      </c>
      <c r="R70" t="str">
        <f ca="1">IF(P70="",$T$2,IF(COUNTIF(P$5:P70,P70)=1,P70,$T$2))</f>
        <v>ÿ</v>
      </c>
      <c r="S70">
        <f t="shared" ca="1" si="8"/>
        <v>0</v>
      </c>
    </row>
    <row r="71" spans="11:19" x14ac:dyDescent="0.3">
      <c r="K71">
        <f t="shared" si="11"/>
        <v>66</v>
      </c>
      <c r="L71">
        <f t="shared" ref="L71:L134" si="14">K71-(M71-1)*$M$2</f>
        <v>6</v>
      </c>
      <c r="M71">
        <f t="shared" ref="M71:M134" si="15">INT((K71-1)/$M$2)+1</f>
        <v>4</v>
      </c>
      <c r="N71" t="str">
        <f ca="1">IFERROR(GTMOGETSHEETNAME(INDEX('Table of contents'!$B$6:$B$7,M71),"Ville"),",")</f>
        <v>,</v>
      </c>
      <c r="O71" t="e">
        <f t="shared" ref="O71:O134" ca="1" si="16">IFERROR($N71&amp;"!"&amp;P$4&amp;P$3+IF($L71&lt;=INDIRECT($N71&amp;"!"&amp;$Q$1),$L71,$S$1),NA())</f>
        <v>#N/A</v>
      </c>
      <c r="P71" t="str">
        <f t="shared" ref="P71:P134" ca="1" si="17">IF(IFERROR(INDIRECT($O71),"")="","",INDIRECT($O71))</f>
        <v/>
      </c>
      <c r="Q71" t="str">
        <f t="shared" ca="1" si="13"/>
        <v/>
      </c>
      <c r="R71" t="str">
        <f ca="1">IF(P71="",$T$2,IF(COUNTIF(P$5:P71,P71)=1,P71,$T$2))</f>
        <v>ÿ</v>
      </c>
      <c r="S71">
        <f t="shared" ref="S71:S134" ca="1" si="18">IF(OR(P71="",R71=""),0,COUNTIF($R$6:$R$145,"&lt;="&amp;R71))</f>
        <v>0</v>
      </c>
    </row>
    <row r="72" spans="11:19" x14ac:dyDescent="0.3">
      <c r="K72">
        <f t="shared" ref="K72:K135" si="19">K71+1</f>
        <v>67</v>
      </c>
      <c r="L72">
        <f t="shared" si="14"/>
        <v>7</v>
      </c>
      <c r="M72">
        <f t="shared" si="15"/>
        <v>4</v>
      </c>
      <c r="N72" t="str">
        <f ca="1">IFERROR(GTMOGETSHEETNAME(INDEX('Table of contents'!$B$6:$B$7,M72),"Ville"),",")</f>
        <v>,</v>
      </c>
      <c r="O72" t="e">
        <f t="shared" ca="1" si="16"/>
        <v>#N/A</v>
      </c>
      <c r="P72" t="str">
        <f t="shared" ca="1" si="17"/>
        <v/>
      </c>
      <c r="Q72" t="str">
        <f t="shared" ca="1" si="13"/>
        <v/>
      </c>
      <c r="R72" t="str">
        <f ca="1">IF(P72="",$T$2,IF(COUNTIF(P$5:P72,P72)=1,P72,$T$2))</f>
        <v>ÿ</v>
      </c>
      <c r="S72">
        <f t="shared" ca="1" si="18"/>
        <v>0</v>
      </c>
    </row>
    <row r="73" spans="11:19" x14ac:dyDescent="0.3">
      <c r="K73">
        <f t="shared" si="19"/>
        <v>68</v>
      </c>
      <c r="L73">
        <f t="shared" si="14"/>
        <v>8</v>
      </c>
      <c r="M73">
        <f t="shared" si="15"/>
        <v>4</v>
      </c>
      <c r="N73" t="str">
        <f ca="1">IFERROR(GTMOGETSHEETNAME(INDEX('Table of contents'!$B$6:$B$7,M73),"Ville"),",")</f>
        <v>,</v>
      </c>
      <c r="O73" t="e">
        <f t="shared" ca="1" si="16"/>
        <v>#N/A</v>
      </c>
      <c r="P73" t="str">
        <f t="shared" ca="1" si="17"/>
        <v/>
      </c>
      <c r="Q73" t="str">
        <f t="shared" ca="1" si="13"/>
        <v/>
      </c>
      <c r="R73" t="str">
        <f ca="1">IF(P73="",$T$2,IF(COUNTIF(P$5:P73,P73)=1,P73,$T$2))</f>
        <v>ÿ</v>
      </c>
      <c r="S73">
        <f t="shared" ca="1" si="18"/>
        <v>0</v>
      </c>
    </row>
    <row r="74" spans="11:19" x14ac:dyDescent="0.3">
      <c r="K74">
        <f t="shared" si="19"/>
        <v>69</v>
      </c>
      <c r="L74">
        <f t="shared" si="14"/>
        <v>9</v>
      </c>
      <c r="M74">
        <f t="shared" si="15"/>
        <v>4</v>
      </c>
      <c r="N74" t="str">
        <f ca="1">IFERROR(GTMOGETSHEETNAME(INDEX('Table of contents'!$B$6:$B$7,M74),"Ville"),",")</f>
        <v>,</v>
      </c>
      <c r="O74" t="e">
        <f t="shared" ca="1" si="16"/>
        <v>#N/A</v>
      </c>
      <c r="P74" t="str">
        <f t="shared" ca="1" si="17"/>
        <v/>
      </c>
      <c r="Q74" t="str">
        <f t="shared" ca="1" si="13"/>
        <v/>
      </c>
      <c r="R74" t="str">
        <f ca="1">IF(P74="",$T$2,IF(COUNTIF(P$5:P74,P74)=1,P74,$T$2))</f>
        <v>ÿ</v>
      </c>
      <c r="S74">
        <f t="shared" ca="1" si="18"/>
        <v>0</v>
      </c>
    </row>
    <row r="75" spans="11:19" x14ac:dyDescent="0.3">
      <c r="K75">
        <f t="shared" si="19"/>
        <v>70</v>
      </c>
      <c r="L75">
        <f t="shared" si="14"/>
        <v>10</v>
      </c>
      <c r="M75">
        <f t="shared" si="15"/>
        <v>4</v>
      </c>
      <c r="N75" t="str">
        <f ca="1">IFERROR(GTMOGETSHEETNAME(INDEX('Table of contents'!$B$6:$B$7,M75),"Ville"),",")</f>
        <v>,</v>
      </c>
      <c r="O75" t="e">
        <f t="shared" ca="1" si="16"/>
        <v>#N/A</v>
      </c>
      <c r="P75" t="str">
        <f t="shared" ca="1" si="17"/>
        <v/>
      </c>
      <c r="Q75" t="str">
        <f t="shared" ca="1" si="13"/>
        <v/>
      </c>
      <c r="R75" t="str">
        <f ca="1">IF(P75="",$T$2,IF(COUNTIF(P$5:P75,P75)=1,P75,$T$2))</f>
        <v>ÿ</v>
      </c>
      <c r="S75">
        <f t="shared" ca="1" si="18"/>
        <v>0</v>
      </c>
    </row>
    <row r="76" spans="11:19" x14ac:dyDescent="0.3">
      <c r="K76">
        <f t="shared" si="19"/>
        <v>71</v>
      </c>
      <c r="L76">
        <f t="shared" si="14"/>
        <v>11</v>
      </c>
      <c r="M76">
        <f t="shared" si="15"/>
        <v>4</v>
      </c>
      <c r="N76" t="str">
        <f ca="1">IFERROR(GTMOGETSHEETNAME(INDEX('Table of contents'!$B$6:$B$7,M76),"Ville"),",")</f>
        <v>,</v>
      </c>
      <c r="O76" t="e">
        <f t="shared" ca="1" si="16"/>
        <v>#N/A</v>
      </c>
      <c r="P76" t="str">
        <f t="shared" ca="1" si="17"/>
        <v/>
      </c>
      <c r="Q76" t="str">
        <f t="shared" ca="1" si="13"/>
        <v/>
      </c>
      <c r="R76" t="str">
        <f ca="1">IF(P76="",$T$2,IF(COUNTIF(P$5:P76,P76)=1,P76,$T$2))</f>
        <v>ÿ</v>
      </c>
      <c r="S76">
        <f t="shared" ca="1" si="18"/>
        <v>0</v>
      </c>
    </row>
    <row r="77" spans="11:19" x14ac:dyDescent="0.3">
      <c r="K77">
        <f t="shared" si="19"/>
        <v>72</v>
      </c>
      <c r="L77">
        <f t="shared" si="14"/>
        <v>12</v>
      </c>
      <c r="M77">
        <f t="shared" si="15"/>
        <v>4</v>
      </c>
      <c r="N77" t="str">
        <f ca="1">IFERROR(GTMOGETSHEETNAME(INDEX('Table of contents'!$B$6:$B$7,M77),"Ville"),",")</f>
        <v>,</v>
      </c>
      <c r="O77" t="e">
        <f t="shared" ca="1" si="16"/>
        <v>#N/A</v>
      </c>
      <c r="P77" t="str">
        <f t="shared" ca="1" si="17"/>
        <v/>
      </c>
      <c r="Q77" t="str">
        <f t="shared" ca="1" si="13"/>
        <v/>
      </c>
      <c r="R77" t="str">
        <f ca="1">IF(P77="",$T$2,IF(COUNTIF(P$5:P77,P77)=1,P77,$T$2))</f>
        <v>ÿ</v>
      </c>
      <c r="S77">
        <f t="shared" ca="1" si="18"/>
        <v>0</v>
      </c>
    </row>
    <row r="78" spans="11:19" x14ac:dyDescent="0.3">
      <c r="K78">
        <f t="shared" si="19"/>
        <v>73</v>
      </c>
      <c r="L78">
        <f t="shared" si="14"/>
        <v>13</v>
      </c>
      <c r="M78">
        <f t="shared" si="15"/>
        <v>4</v>
      </c>
      <c r="N78" t="str">
        <f ca="1">IFERROR(GTMOGETSHEETNAME(INDEX('Table of contents'!$B$6:$B$7,M78),"Ville"),",")</f>
        <v>,</v>
      </c>
      <c r="O78" t="e">
        <f t="shared" ca="1" si="16"/>
        <v>#N/A</v>
      </c>
      <c r="P78" t="str">
        <f t="shared" ca="1" si="17"/>
        <v/>
      </c>
      <c r="Q78" t="str">
        <f t="shared" ca="1" si="13"/>
        <v/>
      </c>
      <c r="R78" t="str">
        <f ca="1">IF(P78="",$T$2,IF(COUNTIF(P$5:P78,P78)=1,P78,$T$2))</f>
        <v>ÿ</v>
      </c>
      <c r="S78">
        <f t="shared" ca="1" si="18"/>
        <v>0</v>
      </c>
    </row>
    <row r="79" spans="11:19" x14ac:dyDescent="0.3">
      <c r="K79">
        <f t="shared" si="19"/>
        <v>74</v>
      </c>
      <c r="L79">
        <f t="shared" si="14"/>
        <v>14</v>
      </c>
      <c r="M79">
        <f t="shared" si="15"/>
        <v>4</v>
      </c>
      <c r="N79" t="str">
        <f ca="1">IFERROR(GTMOGETSHEETNAME(INDEX('Table of contents'!$B$6:$B$7,M79),"Ville"),",")</f>
        <v>,</v>
      </c>
      <c r="O79" t="e">
        <f t="shared" ca="1" si="16"/>
        <v>#N/A</v>
      </c>
      <c r="P79" t="str">
        <f t="shared" ca="1" si="17"/>
        <v/>
      </c>
      <c r="Q79" t="str">
        <f t="shared" ca="1" si="13"/>
        <v/>
      </c>
      <c r="R79" t="str">
        <f ca="1">IF(P79="",$T$2,IF(COUNTIF(P$5:P79,P79)=1,P79,$T$2))</f>
        <v>ÿ</v>
      </c>
      <c r="S79">
        <f t="shared" ca="1" si="18"/>
        <v>0</v>
      </c>
    </row>
    <row r="80" spans="11:19" x14ac:dyDescent="0.3">
      <c r="K80">
        <f t="shared" si="19"/>
        <v>75</v>
      </c>
      <c r="L80">
        <f t="shared" si="14"/>
        <v>15</v>
      </c>
      <c r="M80">
        <f t="shared" si="15"/>
        <v>4</v>
      </c>
      <c r="N80" t="str">
        <f ca="1">IFERROR(GTMOGETSHEETNAME(INDEX('Table of contents'!$B$6:$B$7,M80),"Ville"),",")</f>
        <v>,</v>
      </c>
      <c r="O80" t="e">
        <f t="shared" ca="1" si="16"/>
        <v>#N/A</v>
      </c>
      <c r="P80" t="str">
        <f t="shared" ca="1" si="17"/>
        <v/>
      </c>
      <c r="Q80" t="str">
        <f t="shared" ca="1" si="13"/>
        <v/>
      </c>
      <c r="R80" t="str">
        <f ca="1">IF(P80="",$T$2,IF(COUNTIF(P$5:P80,P80)=1,P80,$T$2))</f>
        <v>ÿ</v>
      </c>
      <c r="S80">
        <f t="shared" ca="1" si="18"/>
        <v>0</v>
      </c>
    </row>
    <row r="81" spans="11:19" x14ac:dyDescent="0.3">
      <c r="K81">
        <f t="shared" si="19"/>
        <v>76</v>
      </c>
      <c r="L81">
        <f t="shared" si="14"/>
        <v>16</v>
      </c>
      <c r="M81">
        <f t="shared" si="15"/>
        <v>4</v>
      </c>
      <c r="N81" t="str">
        <f ca="1">IFERROR(GTMOGETSHEETNAME(INDEX('Table of contents'!$B$6:$B$7,M81),"Ville"),",")</f>
        <v>,</v>
      </c>
      <c r="O81" t="e">
        <f t="shared" ca="1" si="16"/>
        <v>#N/A</v>
      </c>
      <c r="P81" t="str">
        <f t="shared" ca="1" si="17"/>
        <v/>
      </c>
      <c r="Q81" t="str">
        <f t="shared" ca="1" si="13"/>
        <v/>
      </c>
      <c r="R81" t="str">
        <f ca="1">IF(P81="",$T$2,IF(COUNTIF(P$5:P81,P81)=1,P81,$T$2))</f>
        <v>ÿ</v>
      </c>
      <c r="S81">
        <f t="shared" ca="1" si="18"/>
        <v>0</v>
      </c>
    </row>
    <row r="82" spans="11:19" x14ac:dyDescent="0.3">
      <c r="K82">
        <f t="shared" si="19"/>
        <v>77</v>
      </c>
      <c r="L82">
        <f t="shared" si="14"/>
        <v>17</v>
      </c>
      <c r="M82">
        <f t="shared" si="15"/>
        <v>4</v>
      </c>
      <c r="N82" t="str">
        <f ca="1">IFERROR(GTMOGETSHEETNAME(INDEX('Table of contents'!$B$6:$B$7,M82),"Ville"),",")</f>
        <v>,</v>
      </c>
      <c r="O82" t="e">
        <f t="shared" ca="1" si="16"/>
        <v>#N/A</v>
      </c>
      <c r="P82" t="str">
        <f t="shared" ca="1" si="17"/>
        <v/>
      </c>
      <c r="Q82" t="str">
        <f t="shared" ca="1" si="13"/>
        <v/>
      </c>
      <c r="R82" t="str">
        <f ca="1">IF(P82="",$T$2,IF(COUNTIF(P$5:P82,P82)=1,P82,$T$2))</f>
        <v>ÿ</v>
      </c>
      <c r="S82">
        <f t="shared" ca="1" si="18"/>
        <v>0</v>
      </c>
    </row>
    <row r="83" spans="11:19" x14ac:dyDescent="0.3">
      <c r="K83">
        <f t="shared" si="19"/>
        <v>78</v>
      </c>
      <c r="L83">
        <f t="shared" si="14"/>
        <v>18</v>
      </c>
      <c r="M83">
        <f t="shared" si="15"/>
        <v>4</v>
      </c>
      <c r="N83" t="str">
        <f ca="1">IFERROR(GTMOGETSHEETNAME(INDEX('Table of contents'!$B$6:$B$7,M83),"Ville"),",")</f>
        <v>,</v>
      </c>
      <c r="O83" t="e">
        <f t="shared" ca="1" si="16"/>
        <v>#N/A</v>
      </c>
      <c r="P83" t="str">
        <f t="shared" ca="1" si="17"/>
        <v/>
      </c>
      <c r="Q83" t="str">
        <f t="shared" ca="1" si="13"/>
        <v/>
      </c>
      <c r="R83" t="str">
        <f ca="1">IF(P83="",$T$2,IF(COUNTIF(P$5:P83,P83)=1,P83,$T$2))</f>
        <v>ÿ</v>
      </c>
      <c r="S83">
        <f t="shared" ca="1" si="18"/>
        <v>0</v>
      </c>
    </row>
    <row r="84" spans="11:19" x14ac:dyDescent="0.3">
      <c r="K84">
        <f t="shared" si="19"/>
        <v>79</v>
      </c>
      <c r="L84">
        <f t="shared" si="14"/>
        <v>19</v>
      </c>
      <c r="M84">
        <f t="shared" si="15"/>
        <v>4</v>
      </c>
      <c r="N84" t="str">
        <f ca="1">IFERROR(GTMOGETSHEETNAME(INDEX('Table of contents'!$B$6:$B$7,M84),"Ville"),",")</f>
        <v>,</v>
      </c>
      <c r="O84" t="e">
        <f t="shared" ca="1" si="16"/>
        <v>#N/A</v>
      </c>
      <c r="P84" t="str">
        <f t="shared" ca="1" si="17"/>
        <v/>
      </c>
      <c r="Q84" t="str">
        <f t="shared" ca="1" si="13"/>
        <v/>
      </c>
      <c r="R84" t="str">
        <f ca="1">IF(P84="",$T$2,IF(COUNTIF(P$5:P84,P84)=1,P84,$T$2))</f>
        <v>ÿ</v>
      </c>
      <c r="S84">
        <f t="shared" ca="1" si="18"/>
        <v>0</v>
      </c>
    </row>
    <row r="85" spans="11:19" x14ac:dyDescent="0.3">
      <c r="K85">
        <f t="shared" si="19"/>
        <v>80</v>
      </c>
      <c r="L85">
        <f t="shared" si="14"/>
        <v>20</v>
      </c>
      <c r="M85">
        <f t="shared" si="15"/>
        <v>4</v>
      </c>
      <c r="N85" t="str">
        <f ca="1">IFERROR(GTMOGETSHEETNAME(INDEX('Table of contents'!$B$6:$B$7,M85),"Ville"),",")</f>
        <v>,</v>
      </c>
      <c r="O85" t="e">
        <f t="shared" ca="1" si="16"/>
        <v>#N/A</v>
      </c>
      <c r="P85" t="str">
        <f t="shared" ca="1" si="17"/>
        <v/>
      </c>
      <c r="Q85" t="str">
        <f t="shared" ca="1" si="13"/>
        <v/>
      </c>
      <c r="R85" t="str">
        <f ca="1">IF(P85="",$T$2,IF(COUNTIF(P$5:P85,P85)=1,P85,$T$2))</f>
        <v>ÿ</v>
      </c>
      <c r="S85">
        <f t="shared" ca="1" si="18"/>
        <v>0</v>
      </c>
    </row>
    <row r="86" spans="11:19" x14ac:dyDescent="0.3">
      <c r="K86">
        <f t="shared" si="19"/>
        <v>81</v>
      </c>
      <c r="L86">
        <f t="shared" si="14"/>
        <v>1</v>
      </c>
      <c r="M86">
        <f t="shared" si="15"/>
        <v>5</v>
      </c>
      <c r="N86" t="str">
        <f ca="1">IFERROR(GTMOGETSHEETNAME(INDEX('Table of contents'!$B$6:$B$7,M86),"Ville"),",")</f>
        <v>,</v>
      </c>
      <c r="O86" t="e">
        <f t="shared" ca="1" si="16"/>
        <v>#N/A</v>
      </c>
      <c r="P86" t="str">
        <f t="shared" ca="1" si="17"/>
        <v/>
      </c>
      <c r="Q86" t="str">
        <f t="shared" ca="1" si="13"/>
        <v/>
      </c>
      <c r="R86" t="str">
        <f ca="1">IF(P86="",$T$2,IF(COUNTIF(P$5:P86,P86)=1,P86,$T$2))</f>
        <v>ÿ</v>
      </c>
      <c r="S86">
        <f t="shared" ca="1" si="18"/>
        <v>0</v>
      </c>
    </row>
    <row r="87" spans="11:19" x14ac:dyDescent="0.3">
      <c r="K87">
        <f t="shared" si="19"/>
        <v>82</v>
      </c>
      <c r="L87">
        <f t="shared" si="14"/>
        <v>2</v>
      </c>
      <c r="M87">
        <f t="shared" si="15"/>
        <v>5</v>
      </c>
      <c r="N87" t="str">
        <f ca="1">IFERROR(GTMOGETSHEETNAME(INDEX('Table of contents'!$B$6:$B$7,M87),"Ville"),",")</f>
        <v>,</v>
      </c>
      <c r="O87" t="e">
        <f t="shared" ca="1" si="16"/>
        <v>#N/A</v>
      </c>
      <c r="P87" t="str">
        <f t="shared" ca="1" si="17"/>
        <v/>
      </c>
      <c r="Q87" t="str">
        <f t="shared" ca="1" si="13"/>
        <v/>
      </c>
      <c r="R87" t="str">
        <f ca="1">IF(P87="",$T$2,IF(COUNTIF(P$5:P87,P87)=1,P87,$T$2))</f>
        <v>ÿ</v>
      </c>
      <c r="S87">
        <f t="shared" ca="1" si="18"/>
        <v>0</v>
      </c>
    </row>
    <row r="88" spans="11:19" x14ac:dyDescent="0.3">
      <c r="K88">
        <f t="shared" si="19"/>
        <v>83</v>
      </c>
      <c r="L88">
        <f t="shared" si="14"/>
        <v>3</v>
      </c>
      <c r="M88">
        <f t="shared" si="15"/>
        <v>5</v>
      </c>
      <c r="N88" t="str">
        <f ca="1">IFERROR(GTMOGETSHEETNAME(INDEX('Table of contents'!$B$6:$B$7,M88),"Ville"),",")</f>
        <v>,</v>
      </c>
      <c r="O88" t="e">
        <f t="shared" ca="1" si="16"/>
        <v>#N/A</v>
      </c>
      <c r="P88" t="str">
        <f t="shared" ca="1" si="17"/>
        <v/>
      </c>
      <c r="Q88" t="str">
        <f t="shared" ca="1" si="13"/>
        <v/>
      </c>
      <c r="R88" t="str">
        <f ca="1">IF(P88="",$T$2,IF(COUNTIF(P$5:P88,P88)=1,P88,$T$2))</f>
        <v>ÿ</v>
      </c>
      <c r="S88">
        <f t="shared" ca="1" si="18"/>
        <v>0</v>
      </c>
    </row>
    <row r="89" spans="11:19" x14ac:dyDescent="0.3">
      <c r="K89">
        <f t="shared" si="19"/>
        <v>84</v>
      </c>
      <c r="L89">
        <f t="shared" si="14"/>
        <v>4</v>
      </c>
      <c r="M89">
        <f t="shared" si="15"/>
        <v>5</v>
      </c>
      <c r="N89" t="str">
        <f ca="1">IFERROR(GTMOGETSHEETNAME(INDEX('Table of contents'!$B$6:$B$7,M89),"Ville"),",")</f>
        <v>,</v>
      </c>
      <c r="O89" t="e">
        <f t="shared" ca="1" si="16"/>
        <v>#N/A</v>
      </c>
      <c r="P89" t="str">
        <f t="shared" ca="1" si="17"/>
        <v/>
      </c>
      <c r="Q89" t="str">
        <f t="shared" ca="1" si="13"/>
        <v/>
      </c>
      <c r="R89" t="str">
        <f ca="1">IF(P89="",$T$2,IF(COUNTIF(P$5:P89,P89)=1,P89,$T$2))</f>
        <v>ÿ</v>
      </c>
      <c r="S89">
        <f t="shared" ca="1" si="18"/>
        <v>0</v>
      </c>
    </row>
    <row r="90" spans="11:19" x14ac:dyDescent="0.3">
      <c r="K90">
        <f t="shared" si="19"/>
        <v>85</v>
      </c>
      <c r="L90">
        <f t="shared" si="14"/>
        <v>5</v>
      </c>
      <c r="M90">
        <f t="shared" si="15"/>
        <v>5</v>
      </c>
      <c r="N90" t="str">
        <f ca="1">IFERROR(GTMOGETSHEETNAME(INDEX('Table of contents'!$B$6:$B$7,M90),"Ville"),",")</f>
        <v>,</v>
      </c>
      <c r="O90" t="e">
        <f t="shared" ca="1" si="16"/>
        <v>#N/A</v>
      </c>
      <c r="P90" t="str">
        <f t="shared" ca="1" si="17"/>
        <v/>
      </c>
      <c r="Q90" t="str">
        <f t="shared" ca="1" si="13"/>
        <v/>
      </c>
      <c r="R90" t="str">
        <f ca="1">IF(P90="",$T$2,IF(COUNTIF(P$5:P90,P90)=1,P90,$T$2))</f>
        <v>ÿ</v>
      </c>
      <c r="S90">
        <f t="shared" ca="1" si="18"/>
        <v>0</v>
      </c>
    </row>
    <row r="91" spans="11:19" x14ac:dyDescent="0.3">
      <c r="K91">
        <f t="shared" si="19"/>
        <v>86</v>
      </c>
      <c r="L91">
        <f t="shared" si="14"/>
        <v>6</v>
      </c>
      <c r="M91">
        <f t="shared" si="15"/>
        <v>5</v>
      </c>
      <c r="N91" t="str">
        <f ca="1">IFERROR(GTMOGETSHEETNAME(INDEX('Table of contents'!$B$6:$B$7,M91),"Ville"),",")</f>
        <v>,</v>
      </c>
      <c r="O91" t="e">
        <f t="shared" ca="1" si="16"/>
        <v>#N/A</v>
      </c>
      <c r="P91" t="str">
        <f t="shared" ca="1" si="17"/>
        <v/>
      </c>
      <c r="Q91" t="str">
        <f t="shared" ca="1" si="13"/>
        <v/>
      </c>
      <c r="R91" t="str">
        <f ca="1">IF(P91="",$T$2,IF(COUNTIF(P$5:P91,P91)=1,P91,$T$2))</f>
        <v>ÿ</v>
      </c>
      <c r="S91">
        <f t="shared" ca="1" si="18"/>
        <v>0</v>
      </c>
    </row>
    <row r="92" spans="11:19" x14ac:dyDescent="0.3">
      <c r="K92">
        <f t="shared" si="19"/>
        <v>87</v>
      </c>
      <c r="L92">
        <f t="shared" si="14"/>
        <v>7</v>
      </c>
      <c r="M92">
        <f t="shared" si="15"/>
        <v>5</v>
      </c>
      <c r="N92" t="str">
        <f ca="1">IFERROR(GTMOGETSHEETNAME(INDEX('Table of contents'!$B$6:$B$7,M92),"Ville"),",")</f>
        <v>,</v>
      </c>
      <c r="O92" t="e">
        <f t="shared" ca="1" si="16"/>
        <v>#N/A</v>
      </c>
      <c r="P92" t="str">
        <f t="shared" ca="1" si="17"/>
        <v/>
      </c>
      <c r="Q92" t="str">
        <f t="shared" ca="1" si="13"/>
        <v/>
      </c>
      <c r="R92" t="str">
        <f ca="1">IF(P92="",$T$2,IF(COUNTIF(P$5:P92,P92)=1,P92,$T$2))</f>
        <v>ÿ</v>
      </c>
      <c r="S92">
        <f t="shared" ca="1" si="18"/>
        <v>0</v>
      </c>
    </row>
    <row r="93" spans="11:19" x14ac:dyDescent="0.3">
      <c r="K93">
        <f t="shared" si="19"/>
        <v>88</v>
      </c>
      <c r="L93">
        <f t="shared" si="14"/>
        <v>8</v>
      </c>
      <c r="M93">
        <f t="shared" si="15"/>
        <v>5</v>
      </c>
      <c r="N93" t="str">
        <f ca="1">IFERROR(GTMOGETSHEETNAME(INDEX('Table of contents'!$B$6:$B$7,M93),"Ville"),",")</f>
        <v>,</v>
      </c>
      <c r="O93" t="e">
        <f t="shared" ca="1" si="16"/>
        <v>#N/A</v>
      </c>
      <c r="P93" t="str">
        <f t="shared" ca="1" si="17"/>
        <v/>
      </c>
      <c r="Q93" t="str">
        <f t="shared" ca="1" si="13"/>
        <v/>
      </c>
      <c r="R93" t="str">
        <f ca="1">IF(P93="",$T$2,IF(COUNTIF(P$5:P93,P93)=1,P93,$T$2))</f>
        <v>ÿ</v>
      </c>
      <c r="S93">
        <f t="shared" ca="1" si="18"/>
        <v>0</v>
      </c>
    </row>
    <row r="94" spans="11:19" x14ac:dyDescent="0.3">
      <c r="K94">
        <f t="shared" si="19"/>
        <v>89</v>
      </c>
      <c r="L94">
        <f t="shared" si="14"/>
        <v>9</v>
      </c>
      <c r="M94">
        <f t="shared" si="15"/>
        <v>5</v>
      </c>
      <c r="N94" t="str">
        <f ca="1">IFERROR(GTMOGETSHEETNAME(INDEX('Table of contents'!$B$6:$B$7,M94),"Ville"),",")</f>
        <v>,</v>
      </c>
      <c r="O94" t="e">
        <f t="shared" ca="1" si="16"/>
        <v>#N/A</v>
      </c>
      <c r="P94" t="str">
        <f t="shared" ca="1" si="17"/>
        <v/>
      </c>
      <c r="Q94" t="str">
        <f t="shared" ca="1" si="13"/>
        <v/>
      </c>
      <c r="R94" t="str">
        <f ca="1">IF(P94="",$T$2,IF(COUNTIF(P$5:P94,P94)=1,P94,$T$2))</f>
        <v>ÿ</v>
      </c>
      <c r="S94">
        <f t="shared" ca="1" si="18"/>
        <v>0</v>
      </c>
    </row>
    <row r="95" spans="11:19" x14ac:dyDescent="0.3">
      <c r="K95">
        <f t="shared" si="19"/>
        <v>90</v>
      </c>
      <c r="L95">
        <f t="shared" si="14"/>
        <v>10</v>
      </c>
      <c r="M95">
        <f t="shared" si="15"/>
        <v>5</v>
      </c>
      <c r="N95" t="str">
        <f ca="1">IFERROR(GTMOGETSHEETNAME(INDEX('Table of contents'!$B$6:$B$7,M95),"Ville"),",")</f>
        <v>,</v>
      </c>
      <c r="O95" t="e">
        <f t="shared" ca="1" si="16"/>
        <v>#N/A</v>
      </c>
      <c r="P95" t="str">
        <f t="shared" ca="1" si="17"/>
        <v/>
      </c>
      <c r="Q95" t="str">
        <f t="shared" ca="1" si="13"/>
        <v/>
      </c>
      <c r="R95" t="str">
        <f ca="1">IF(P95="",$T$2,IF(COUNTIF(P$5:P95,P95)=1,P95,$T$2))</f>
        <v>ÿ</v>
      </c>
      <c r="S95">
        <f t="shared" ca="1" si="18"/>
        <v>0</v>
      </c>
    </row>
    <row r="96" spans="11:19" x14ac:dyDescent="0.3">
      <c r="K96">
        <f t="shared" si="19"/>
        <v>91</v>
      </c>
      <c r="L96">
        <f t="shared" si="14"/>
        <v>11</v>
      </c>
      <c r="M96">
        <f t="shared" si="15"/>
        <v>5</v>
      </c>
      <c r="N96" t="str">
        <f ca="1">IFERROR(GTMOGETSHEETNAME(INDEX('Table of contents'!$B$6:$B$7,M96),"Ville"),",")</f>
        <v>,</v>
      </c>
      <c r="O96" t="e">
        <f t="shared" ca="1" si="16"/>
        <v>#N/A</v>
      </c>
      <c r="P96" t="str">
        <f t="shared" ca="1" si="17"/>
        <v/>
      </c>
      <c r="Q96" t="str">
        <f t="shared" ca="1" si="13"/>
        <v/>
      </c>
      <c r="R96" t="str">
        <f ca="1">IF(P96="",$T$2,IF(COUNTIF(P$5:P96,P96)=1,P96,$T$2))</f>
        <v>ÿ</v>
      </c>
      <c r="S96">
        <f t="shared" ca="1" si="18"/>
        <v>0</v>
      </c>
    </row>
    <row r="97" spans="11:19" x14ac:dyDescent="0.3">
      <c r="K97">
        <f t="shared" si="19"/>
        <v>92</v>
      </c>
      <c r="L97">
        <f t="shared" si="14"/>
        <v>12</v>
      </c>
      <c r="M97">
        <f t="shared" si="15"/>
        <v>5</v>
      </c>
      <c r="N97" t="str">
        <f ca="1">IFERROR(GTMOGETSHEETNAME(INDEX('Table of contents'!$B$6:$B$7,M97),"Ville"),",")</f>
        <v>,</v>
      </c>
      <c r="O97" t="e">
        <f t="shared" ca="1" si="16"/>
        <v>#N/A</v>
      </c>
      <c r="P97" t="str">
        <f t="shared" ca="1" si="17"/>
        <v/>
      </c>
      <c r="Q97" t="str">
        <f t="shared" ca="1" si="13"/>
        <v/>
      </c>
      <c r="R97" t="str">
        <f ca="1">IF(P97="",$T$2,IF(COUNTIF(P$5:P97,P97)=1,P97,$T$2))</f>
        <v>ÿ</v>
      </c>
      <c r="S97">
        <f t="shared" ca="1" si="18"/>
        <v>0</v>
      </c>
    </row>
    <row r="98" spans="11:19" x14ac:dyDescent="0.3">
      <c r="K98">
        <f t="shared" si="19"/>
        <v>93</v>
      </c>
      <c r="L98">
        <f t="shared" si="14"/>
        <v>13</v>
      </c>
      <c r="M98">
        <f t="shared" si="15"/>
        <v>5</v>
      </c>
      <c r="N98" t="str">
        <f ca="1">IFERROR(GTMOGETSHEETNAME(INDEX('Table of contents'!$B$6:$B$7,M98),"Ville"),",")</f>
        <v>,</v>
      </c>
      <c r="O98" t="e">
        <f t="shared" ca="1" si="16"/>
        <v>#N/A</v>
      </c>
      <c r="P98" t="str">
        <f t="shared" ca="1" si="17"/>
        <v/>
      </c>
      <c r="Q98" t="str">
        <f t="shared" ca="1" si="13"/>
        <v/>
      </c>
      <c r="R98" t="str">
        <f ca="1">IF(P98="",$T$2,IF(COUNTIF(P$5:P98,P98)=1,P98,$T$2))</f>
        <v>ÿ</v>
      </c>
      <c r="S98">
        <f t="shared" ca="1" si="18"/>
        <v>0</v>
      </c>
    </row>
    <row r="99" spans="11:19" x14ac:dyDescent="0.3">
      <c r="K99">
        <f t="shared" si="19"/>
        <v>94</v>
      </c>
      <c r="L99">
        <f t="shared" si="14"/>
        <v>14</v>
      </c>
      <c r="M99">
        <f t="shared" si="15"/>
        <v>5</v>
      </c>
      <c r="N99" t="str">
        <f ca="1">IFERROR(GTMOGETSHEETNAME(INDEX('Table of contents'!$B$6:$B$7,M99),"Ville"),",")</f>
        <v>,</v>
      </c>
      <c r="O99" t="e">
        <f t="shared" ca="1" si="16"/>
        <v>#N/A</v>
      </c>
      <c r="P99" t="str">
        <f t="shared" ca="1" si="17"/>
        <v/>
      </c>
      <c r="Q99" t="str">
        <f t="shared" ca="1" si="13"/>
        <v/>
      </c>
      <c r="R99" t="str">
        <f ca="1">IF(P99="",$T$2,IF(COUNTIF(P$5:P99,P99)=1,P99,$T$2))</f>
        <v>ÿ</v>
      </c>
      <c r="S99">
        <f t="shared" ca="1" si="18"/>
        <v>0</v>
      </c>
    </row>
    <row r="100" spans="11:19" x14ac:dyDescent="0.3">
      <c r="K100">
        <f t="shared" si="19"/>
        <v>95</v>
      </c>
      <c r="L100">
        <f t="shared" si="14"/>
        <v>15</v>
      </c>
      <c r="M100">
        <f t="shared" si="15"/>
        <v>5</v>
      </c>
      <c r="N100" t="str">
        <f ca="1">IFERROR(GTMOGETSHEETNAME(INDEX('Table of contents'!$B$6:$B$7,M100),"Ville"),",")</f>
        <v>,</v>
      </c>
      <c r="O100" t="e">
        <f t="shared" ca="1" si="16"/>
        <v>#N/A</v>
      </c>
      <c r="P100" t="str">
        <f t="shared" ca="1" si="17"/>
        <v/>
      </c>
      <c r="Q100" t="str">
        <f t="shared" ca="1" si="13"/>
        <v/>
      </c>
      <c r="R100" t="str">
        <f ca="1">IF(P100="",$T$2,IF(COUNTIF(P$5:P100,P100)=1,P100,$T$2))</f>
        <v>ÿ</v>
      </c>
      <c r="S100">
        <f t="shared" ca="1" si="18"/>
        <v>0</v>
      </c>
    </row>
    <row r="101" spans="11:19" x14ac:dyDescent="0.3">
      <c r="K101">
        <f t="shared" si="19"/>
        <v>96</v>
      </c>
      <c r="L101">
        <f t="shared" si="14"/>
        <v>16</v>
      </c>
      <c r="M101">
        <f t="shared" si="15"/>
        <v>5</v>
      </c>
      <c r="N101" t="str">
        <f ca="1">IFERROR(GTMOGETSHEETNAME(INDEX('Table of contents'!$B$6:$B$7,M101),"Ville"),",")</f>
        <v>,</v>
      </c>
      <c r="O101" t="e">
        <f t="shared" ca="1" si="16"/>
        <v>#N/A</v>
      </c>
      <c r="P101" t="str">
        <f t="shared" ca="1" si="17"/>
        <v/>
      </c>
      <c r="Q101" t="str">
        <f t="shared" ca="1" si="13"/>
        <v/>
      </c>
      <c r="R101" t="str">
        <f ca="1">IF(P101="",$T$2,IF(COUNTIF(P$5:P101,P101)=1,P101,$T$2))</f>
        <v>ÿ</v>
      </c>
      <c r="S101">
        <f t="shared" ca="1" si="18"/>
        <v>0</v>
      </c>
    </row>
    <row r="102" spans="11:19" x14ac:dyDescent="0.3">
      <c r="K102">
        <f t="shared" si="19"/>
        <v>97</v>
      </c>
      <c r="L102">
        <f t="shared" si="14"/>
        <v>17</v>
      </c>
      <c r="M102">
        <f t="shared" si="15"/>
        <v>5</v>
      </c>
      <c r="N102" t="str">
        <f ca="1">IFERROR(GTMOGETSHEETNAME(INDEX('Table of contents'!$B$6:$B$7,M102),"Ville"),",")</f>
        <v>,</v>
      </c>
      <c r="O102" t="e">
        <f t="shared" ca="1" si="16"/>
        <v>#N/A</v>
      </c>
      <c r="P102" t="str">
        <f t="shared" ca="1" si="17"/>
        <v/>
      </c>
      <c r="Q102" t="str">
        <f t="shared" ca="1" si="13"/>
        <v/>
      </c>
      <c r="R102" t="str">
        <f ca="1">IF(P102="",$T$2,IF(COUNTIF(P$5:P102,P102)=1,P102,$T$2))</f>
        <v>ÿ</v>
      </c>
      <c r="S102">
        <f t="shared" ca="1" si="18"/>
        <v>0</v>
      </c>
    </row>
    <row r="103" spans="11:19" x14ac:dyDescent="0.3">
      <c r="K103">
        <f t="shared" si="19"/>
        <v>98</v>
      </c>
      <c r="L103">
        <f t="shared" si="14"/>
        <v>18</v>
      </c>
      <c r="M103">
        <f t="shared" si="15"/>
        <v>5</v>
      </c>
      <c r="N103" t="str">
        <f ca="1">IFERROR(GTMOGETSHEETNAME(INDEX('Table of contents'!$B$6:$B$7,M103),"Ville"),",")</f>
        <v>,</v>
      </c>
      <c r="O103" t="e">
        <f t="shared" ca="1" si="16"/>
        <v>#N/A</v>
      </c>
      <c r="P103" t="str">
        <f t="shared" ca="1" si="17"/>
        <v/>
      </c>
      <c r="Q103" t="str">
        <f t="shared" ca="1" si="13"/>
        <v/>
      </c>
      <c r="R103" t="str">
        <f ca="1">IF(P103="",$T$2,IF(COUNTIF(P$5:P103,P103)=1,P103,$T$2))</f>
        <v>ÿ</v>
      </c>
      <c r="S103">
        <f t="shared" ca="1" si="18"/>
        <v>0</v>
      </c>
    </row>
    <row r="104" spans="11:19" x14ac:dyDescent="0.3">
      <c r="K104">
        <f t="shared" si="19"/>
        <v>99</v>
      </c>
      <c r="L104">
        <f t="shared" si="14"/>
        <v>19</v>
      </c>
      <c r="M104">
        <f t="shared" si="15"/>
        <v>5</v>
      </c>
      <c r="N104" t="str">
        <f ca="1">IFERROR(GTMOGETSHEETNAME(INDEX('Table of contents'!$B$6:$B$7,M104),"Ville"),",")</f>
        <v>,</v>
      </c>
      <c r="O104" t="e">
        <f t="shared" ca="1" si="16"/>
        <v>#N/A</v>
      </c>
      <c r="P104" t="str">
        <f t="shared" ca="1" si="17"/>
        <v/>
      </c>
      <c r="Q104" t="str">
        <f t="shared" ca="1" si="13"/>
        <v/>
      </c>
      <c r="R104" t="str">
        <f ca="1">IF(P104="",$T$2,IF(COUNTIF(P$5:P104,P104)=1,P104,$T$2))</f>
        <v>ÿ</v>
      </c>
      <c r="S104">
        <f t="shared" ca="1" si="18"/>
        <v>0</v>
      </c>
    </row>
    <row r="105" spans="11:19" x14ac:dyDescent="0.3">
      <c r="K105">
        <f t="shared" si="19"/>
        <v>100</v>
      </c>
      <c r="L105">
        <f t="shared" si="14"/>
        <v>20</v>
      </c>
      <c r="M105">
        <f t="shared" si="15"/>
        <v>5</v>
      </c>
      <c r="N105" t="str">
        <f ca="1">IFERROR(GTMOGETSHEETNAME(INDEX('Table of contents'!$B$6:$B$7,M105),"Ville"),",")</f>
        <v>,</v>
      </c>
      <c r="O105" t="e">
        <f t="shared" ca="1" si="16"/>
        <v>#N/A</v>
      </c>
      <c r="P105" t="str">
        <f t="shared" ca="1" si="17"/>
        <v/>
      </c>
      <c r="Q105" t="str">
        <f t="shared" ca="1" si="13"/>
        <v/>
      </c>
      <c r="R105" t="str">
        <f ca="1">IF(P105="",$T$2,IF(COUNTIF(P$5:P105,P105)=1,P105,$T$2))</f>
        <v>ÿ</v>
      </c>
      <c r="S105">
        <f t="shared" ca="1" si="18"/>
        <v>0</v>
      </c>
    </row>
    <row r="106" spans="11:19" x14ac:dyDescent="0.3">
      <c r="K106">
        <f t="shared" si="19"/>
        <v>101</v>
      </c>
      <c r="L106">
        <f t="shared" si="14"/>
        <v>1</v>
      </c>
      <c r="M106">
        <f t="shared" si="15"/>
        <v>6</v>
      </c>
      <c r="N106" t="str">
        <f ca="1">IFERROR(GTMOGETSHEETNAME(INDEX('Table of contents'!$B$6:$B$7,M106),"Ville"),",")</f>
        <v>,</v>
      </c>
      <c r="O106" t="e">
        <f t="shared" ca="1" si="16"/>
        <v>#N/A</v>
      </c>
      <c r="P106" t="str">
        <f t="shared" ca="1" si="17"/>
        <v/>
      </c>
      <c r="Q106" t="str">
        <f t="shared" ca="1" si="13"/>
        <v/>
      </c>
      <c r="R106" t="str">
        <f ca="1">IF(P106="",$T$2,IF(COUNTIF(P$5:P106,P106)=1,P106,$T$2))</f>
        <v>ÿ</v>
      </c>
      <c r="S106">
        <f t="shared" ca="1" si="18"/>
        <v>0</v>
      </c>
    </row>
    <row r="107" spans="11:19" x14ac:dyDescent="0.3">
      <c r="K107">
        <f t="shared" si="19"/>
        <v>102</v>
      </c>
      <c r="L107">
        <f t="shared" si="14"/>
        <v>2</v>
      </c>
      <c r="M107">
        <f t="shared" si="15"/>
        <v>6</v>
      </c>
      <c r="N107" t="str">
        <f ca="1">IFERROR(GTMOGETSHEETNAME(INDEX('Table of contents'!$B$6:$B$7,M107),"Ville"),",")</f>
        <v>,</v>
      </c>
      <c r="O107" t="e">
        <f t="shared" ca="1" si="16"/>
        <v>#N/A</v>
      </c>
      <c r="P107" t="str">
        <f t="shared" ca="1" si="17"/>
        <v/>
      </c>
      <c r="Q107" t="str">
        <f t="shared" ca="1" si="13"/>
        <v/>
      </c>
      <c r="R107" t="str">
        <f ca="1">IF(P107="",$T$2,IF(COUNTIF(P$5:P107,P107)=1,P107,$T$2))</f>
        <v>ÿ</v>
      </c>
      <c r="S107">
        <f t="shared" ca="1" si="18"/>
        <v>0</v>
      </c>
    </row>
    <row r="108" spans="11:19" x14ac:dyDescent="0.3">
      <c r="K108">
        <f t="shared" si="19"/>
        <v>103</v>
      </c>
      <c r="L108">
        <f t="shared" si="14"/>
        <v>3</v>
      </c>
      <c r="M108">
        <f t="shared" si="15"/>
        <v>6</v>
      </c>
      <c r="N108" t="str">
        <f ca="1">IFERROR(GTMOGETSHEETNAME(INDEX('Table of contents'!$B$6:$B$7,M108),"Ville"),",")</f>
        <v>,</v>
      </c>
      <c r="O108" t="e">
        <f t="shared" ca="1" si="16"/>
        <v>#N/A</v>
      </c>
      <c r="P108" t="str">
        <f t="shared" ca="1" si="17"/>
        <v/>
      </c>
      <c r="Q108" t="str">
        <f t="shared" ca="1" si="13"/>
        <v/>
      </c>
      <c r="R108" t="str">
        <f ca="1">IF(P108="",$T$2,IF(COUNTIF(P$5:P108,P108)=1,P108,$T$2))</f>
        <v>ÿ</v>
      </c>
      <c r="S108">
        <f t="shared" ca="1" si="18"/>
        <v>0</v>
      </c>
    </row>
    <row r="109" spans="11:19" x14ac:dyDescent="0.3">
      <c r="K109">
        <f t="shared" si="19"/>
        <v>104</v>
      </c>
      <c r="L109">
        <f t="shared" si="14"/>
        <v>4</v>
      </c>
      <c r="M109">
        <f t="shared" si="15"/>
        <v>6</v>
      </c>
      <c r="N109" t="str">
        <f ca="1">IFERROR(GTMOGETSHEETNAME(INDEX('Table of contents'!$B$6:$B$7,M109),"Ville"),",")</f>
        <v>,</v>
      </c>
      <c r="O109" t="e">
        <f t="shared" ca="1" si="16"/>
        <v>#N/A</v>
      </c>
      <c r="P109" t="str">
        <f t="shared" ca="1" si="17"/>
        <v/>
      </c>
      <c r="Q109" t="str">
        <f t="shared" ca="1" si="13"/>
        <v/>
      </c>
      <c r="R109" t="str">
        <f ca="1">IF(P109="",$T$2,IF(COUNTIF(P$5:P109,P109)=1,P109,$T$2))</f>
        <v>ÿ</v>
      </c>
      <c r="S109">
        <f t="shared" ca="1" si="18"/>
        <v>0</v>
      </c>
    </row>
    <row r="110" spans="11:19" x14ac:dyDescent="0.3">
      <c r="K110">
        <f t="shared" si="19"/>
        <v>105</v>
      </c>
      <c r="L110">
        <f t="shared" si="14"/>
        <v>5</v>
      </c>
      <c r="M110">
        <f t="shared" si="15"/>
        <v>6</v>
      </c>
      <c r="N110" t="str">
        <f ca="1">IFERROR(GTMOGETSHEETNAME(INDEX('Table of contents'!$B$6:$B$7,M110),"Ville"),",")</f>
        <v>,</v>
      </c>
      <c r="O110" t="e">
        <f t="shared" ca="1" si="16"/>
        <v>#N/A</v>
      </c>
      <c r="P110" t="str">
        <f t="shared" ca="1" si="17"/>
        <v/>
      </c>
      <c r="Q110" t="str">
        <f t="shared" ca="1" si="13"/>
        <v/>
      </c>
      <c r="R110" t="str">
        <f ca="1">IF(P110="",$T$2,IF(COUNTIF(P$5:P110,P110)=1,P110,$T$2))</f>
        <v>ÿ</v>
      </c>
      <c r="S110">
        <f t="shared" ca="1" si="18"/>
        <v>0</v>
      </c>
    </row>
    <row r="111" spans="11:19" x14ac:dyDescent="0.3">
      <c r="K111">
        <f t="shared" si="19"/>
        <v>106</v>
      </c>
      <c r="L111">
        <f t="shared" si="14"/>
        <v>6</v>
      </c>
      <c r="M111">
        <f t="shared" si="15"/>
        <v>6</v>
      </c>
      <c r="N111" t="str">
        <f ca="1">IFERROR(GTMOGETSHEETNAME(INDEX('Table of contents'!$B$6:$B$7,M111),"Ville"),",")</f>
        <v>,</v>
      </c>
      <c r="O111" t="e">
        <f t="shared" ca="1" si="16"/>
        <v>#N/A</v>
      </c>
      <c r="P111" t="str">
        <f t="shared" ca="1" si="17"/>
        <v/>
      </c>
      <c r="Q111" t="str">
        <f t="shared" ca="1" si="13"/>
        <v/>
      </c>
      <c r="R111" t="str">
        <f ca="1">IF(P111="",$T$2,IF(COUNTIF(P$5:P111,P111)=1,P111,$T$2))</f>
        <v>ÿ</v>
      </c>
      <c r="S111">
        <f t="shared" ca="1" si="18"/>
        <v>0</v>
      </c>
    </row>
    <row r="112" spans="11:19" x14ac:dyDescent="0.3">
      <c r="K112">
        <f t="shared" si="19"/>
        <v>107</v>
      </c>
      <c r="L112">
        <f t="shared" si="14"/>
        <v>7</v>
      </c>
      <c r="M112">
        <f t="shared" si="15"/>
        <v>6</v>
      </c>
      <c r="N112" t="str">
        <f ca="1">IFERROR(GTMOGETSHEETNAME(INDEX('Table of contents'!$B$6:$B$7,M112),"Ville"),",")</f>
        <v>,</v>
      </c>
      <c r="O112" t="e">
        <f t="shared" ca="1" si="16"/>
        <v>#N/A</v>
      </c>
      <c r="P112" t="str">
        <f t="shared" ca="1" si="17"/>
        <v/>
      </c>
      <c r="Q112" t="str">
        <f t="shared" ca="1" si="13"/>
        <v/>
      </c>
      <c r="R112" t="str">
        <f ca="1">IF(P112="",$T$2,IF(COUNTIF(P$5:P112,P112)=1,P112,$T$2))</f>
        <v>ÿ</v>
      </c>
      <c r="S112">
        <f t="shared" ca="1" si="18"/>
        <v>0</v>
      </c>
    </row>
    <row r="113" spans="11:19" x14ac:dyDescent="0.3">
      <c r="K113">
        <f t="shared" si="19"/>
        <v>108</v>
      </c>
      <c r="L113">
        <f t="shared" si="14"/>
        <v>8</v>
      </c>
      <c r="M113">
        <f t="shared" si="15"/>
        <v>6</v>
      </c>
      <c r="N113" t="str">
        <f ca="1">IFERROR(GTMOGETSHEETNAME(INDEX('Table of contents'!$B$6:$B$7,M113),"Ville"),",")</f>
        <v>,</v>
      </c>
      <c r="O113" t="e">
        <f t="shared" ca="1" si="16"/>
        <v>#N/A</v>
      </c>
      <c r="P113" t="str">
        <f t="shared" ca="1" si="17"/>
        <v/>
      </c>
      <c r="Q113" t="str">
        <f t="shared" ca="1" si="13"/>
        <v/>
      </c>
      <c r="R113" t="str">
        <f ca="1">IF(P113="",$T$2,IF(COUNTIF(P$5:P113,P113)=1,P113,$T$2))</f>
        <v>ÿ</v>
      </c>
      <c r="S113">
        <f t="shared" ca="1" si="18"/>
        <v>0</v>
      </c>
    </row>
    <row r="114" spans="11:19" x14ac:dyDescent="0.3">
      <c r="K114">
        <f t="shared" si="19"/>
        <v>109</v>
      </c>
      <c r="L114">
        <f t="shared" si="14"/>
        <v>9</v>
      </c>
      <c r="M114">
        <f t="shared" si="15"/>
        <v>6</v>
      </c>
      <c r="N114" t="str">
        <f ca="1">IFERROR(GTMOGETSHEETNAME(INDEX('Table of contents'!$B$6:$B$7,M114),"Ville"),",")</f>
        <v>,</v>
      </c>
      <c r="O114" t="e">
        <f t="shared" ca="1" si="16"/>
        <v>#N/A</v>
      </c>
      <c r="P114" t="str">
        <f t="shared" ca="1" si="17"/>
        <v/>
      </c>
      <c r="Q114" t="str">
        <f t="shared" ca="1" si="13"/>
        <v/>
      </c>
      <c r="R114" t="str">
        <f ca="1">IF(P114="",$T$2,IF(COUNTIF(P$5:P114,P114)=1,P114,$T$2))</f>
        <v>ÿ</v>
      </c>
      <c r="S114">
        <f t="shared" ca="1" si="18"/>
        <v>0</v>
      </c>
    </row>
    <row r="115" spans="11:19" x14ac:dyDescent="0.3">
      <c r="K115">
        <f t="shared" si="19"/>
        <v>110</v>
      </c>
      <c r="L115">
        <f t="shared" si="14"/>
        <v>10</v>
      </c>
      <c r="M115">
        <f t="shared" si="15"/>
        <v>6</v>
      </c>
      <c r="N115" t="str">
        <f ca="1">IFERROR(GTMOGETSHEETNAME(INDEX('Table of contents'!$B$6:$B$7,M115),"Ville"),",")</f>
        <v>,</v>
      </c>
      <c r="O115" t="e">
        <f t="shared" ca="1" si="16"/>
        <v>#N/A</v>
      </c>
      <c r="P115" t="str">
        <f t="shared" ca="1" si="17"/>
        <v/>
      </c>
      <c r="Q115" t="str">
        <f t="shared" ca="1" si="13"/>
        <v/>
      </c>
      <c r="R115" t="str">
        <f ca="1">IF(P115="",$T$2,IF(COUNTIF(P$5:P115,P115)=1,P115,$T$2))</f>
        <v>ÿ</v>
      </c>
      <c r="S115">
        <f t="shared" ca="1" si="18"/>
        <v>0</v>
      </c>
    </row>
    <row r="116" spans="11:19" x14ac:dyDescent="0.3">
      <c r="K116">
        <f t="shared" si="19"/>
        <v>111</v>
      </c>
      <c r="L116">
        <f t="shared" si="14"/>
        <v>11</v>
      </c>
      <c r="M116">
        <f t="shared" si="15"/>
        <v>6</v>
      </c>
      <c r="N116" t="str">
        <f ca="1">IFERROR(GTMOGETSHEETNAME(INDEX('Table of contents'!$B$6:$B$7,M116),"Ville"),",")</f>
        <v>,</v>
      </c>
      <c r="O116" t="e">
        <f t="shared" ca="1" si="16"/>
        <v>#N/A</v>
      </c>
      <c r="P116" t="str">
        <f t="shared" ca="1" si="17"/>
        <v/>
      </c>
      <c r="Q116" t="str">
        <f t="shared" ca="1" si="13"/>
        <v/>
      </c>
      <c r="R116" t="str">
        <f ca="1">IF(P116="",$T$2,IF(COUNTIF(P$5:P116,P116)=1,P116,$T$2))</f>
        <v>ÿ</v>
      </c>
      <c r="S116">
        <f t="shared" ca="1" si="18"/>
        <v>0</v>
      </c>
    </row>
    <row r="117" spans="11:19" x14ac:dyDescent="0.3">
      <c r="K117">
        <f t="shared" si="19"/>
        <v>112</v>
      </c>
      <c r="L117">
        <f t="shared" si="14"/>
        <v>12</v>
      </c>
      <c r="M117">
        <f t="shared" si="15"/>
        <v>6</v>
      </c>
      <c r="N117" t="str">
        <f ca="1">IFERROR(GTMOGETSHEETNAME(INDEX('Table of contents'!$B$6:$B$7,M117),"Ville"),",")</f>
        <v>,</v>
      </c>
      <c r="O117" t="e">
        <f t="shared" ca="1" si="16"/>
        <v>#N/A</v>
      </c>
      <c r="P117" t="str">
        <f t="shared" ca="1" si="17"/>
        <v/>
      </c>
      <c r="Q117" t="str">
        <f t="shared" ca="1" si="13"/>
        <v/>
      </c>
      <c r="R117" t="str">
        <f ca="1">IF(P117="",$T$2,IF(COUNTIF(P$5:P117,P117)=1,P117,$T$2))</f>
        <v>ÿ</v>
      </c>
      <c r="S117">
        <f t="shared" ca="1" si="18"/>
        <v>0</v>
      </c>
    </row>
    <row r="118" spans="11:19" x14ac:dyDescent="0.3">
      <c r="K118">
        <f t="shared" si="19"/>
        <v>113</v>
      </c>
      <c r="L118">
        <f t="shared" si="14"/>
        <v>13</v>
      </c>
      <c r="M118">
        <f t="shared" si="15"/>
        <v>6</v>
      </c>
      <c r="N118" t="str">
        <f ca="1">IFERROR(GTMOGETSHEETNAME(INDEX('Table of contents'!$B$6:$B$7,M118),"Ville"),",")</f>
        <v>,</v>
      </c>
      <c r="O118" t="e">
        <f t="shared" ca="1" si="16"/>
        <v>#N/A</v>
      </c>
      <c r="P118" t="str">
        <f t="shared" ca="1" si="17"/>
        <v/>
      </c>
      <c r="Q118" t="str">
        <f t="shared" ca="1" si="13"/>
        <v/>
      </c>
      <c r="R118" t="str">
        <f ca="1">IF(P118="",$T$2,IF(COUNTIF(P$5:P118,P118)=1,P118,$T$2))</f>
        <v>ÿ</v>
      </c>
      <c r="S118">
        <f t="shared" ca="1" si="18"/>
        <v>0</v>
      </c>
    </row>
    <row r="119" spans="11:19" x14ac:dyDescent="0.3">
      <c r="K119">
        <f t="shared" si="19"/>
        <v>114</v>
      </c>
      <c r="L119">
        <f t="shared" si="14"/>
        <v>14</v>
      </c>
      <c r="M119">
        <f t="shared" si="15"/>
        <v>6</v>
      </c>
      <c r="N119" t="str">
        <f ca="1">IFERROR(GTMOGETSHEETNAME(INDEX('Table of contents'!$B$6:$B$7,M119),"Ville"),",")</f>
        <v>,</v>
      </c>
      <c r="O119" t="e">
        <f t="shared" ca="1" si="16"/>
        <v>#N/A</v>
      </c>
      <c r="P119" t="str">
        <f t="shared" ca="1" si="17"/>
        <v/>
      </c>
      <c r="Q119" t="str">
        <f t="shared" ca="1" si="13"/>
        <v/>
      </c>
      <c r="R119" t="str">
        <f ca="1">IF(P119="",$T$2,IF(COUNTIF(P$5:P119,P119)=1,P119,$T$2))</f>
        <v>ÿ</v>
      </c>
      <c r="S119">
        <f t="shared" ca="1" si="18"/>
        <v>0</v>
      </c>
    </row>
    <row r="120" spans="11:19" x14ac:dyDescent="0.3">
      <c r="K120">
        <f t="shared" si="19"/>
        <v>115</v>
      </c>
      <c r="L120">
        <f t="shared" si="14"/>
        <v>15</v>
      </c>
      <c r="M120">
        <f t="shared" si="15"/>
        <v>6</v>
      </c>
      <c r="N120" t="str">
        <f ca="1">IFERROR(GTMOGETSHEETNAME(INDEX('Table of contents'!$B$6:$B$7,M120),"Ville"),",")</f>
        <v>,</v>
      </c>
      <c r="O120" t="e">
        <f t="shared" ca="1" si="16"/>
        <v>#N/A</v>
      </c>
      <c r="P120" t="str">
        <f t="shared" ca="1" si="17"/>
        <v/>
      </c>
      <c r="Q120" t="str">
        <f t="shared" ca="1" si="13"/>
        <v/>
      </c>
      <c r="R120" t="str">
        <f ca="1">IF(P120="",$T$2,IF(COUNTIF(P$5:P120,P120)=1,P120,$T$2))</f>
        <v>ÿ</v>
      </c>
      <c r="S120">
        <f t="shared" ca="1" si="18"/>
        <v>0</v>
      </c>
    </row>
    <row r="121" spans="11:19" x14ac:dyDescent="0.3">
      <c r="K121">
        <f t="shared" si="19"/>
        <v>116</v>
      </c>
      <c r="L121">
        <f t="shared" si="14"/>
        <v>16</v>
      </c>
      <c r="M121">
        <f t="shared" si="15"/>
        <v>6</v>
      </c>
      <c r="N121" t="str">
        <f ca="1">IFERROR(GTMOGETSHEETNAME(INDEX('Table of contents'!$B$6:$B$7,M121),"Ville"),",")</f>
        <v>,</v>
      </c>
      <c r="O121" t="e">
        <f t="shared" ca="1" si="16"/>
        <v>#N/A</v>
      </c>
      <c r="P121" t="str">
        <f t="shared" ca="1" si="17"/>
        <v/>
      </c>
      <c r="Q121" t="str">
        <f t="shared" ca="1" si="13"/>
        <v/>
      </c>
      <c r="R121" t="str">
        <f ca="1">IF(P121="",$T$2,IF(COUNTIF(P$5:P121,P121)=1,P121,$T$2))</f>
        <v>ÿ</v>
      </c>
      <c r="S121">
        <f t="shared" ca="1" si="18"/>
        <v>0</v>
      </c>
    </row>
    <row r="122" spans="11:19" x14ac:dyDescent="0.3">
      <c r="K122">
        <f t="shared" si="19"/>
        <v>117</v>
      </c>
      <c r="L122">
        <f t="shared" si="14"/>
        <v>17</v>
      </c>
      <c r="M122">
        <f t="shared" si="15"/>
        <v>6</v>
      </c>
      <c r="N122" t="str">
        <f ca="1">IFERROR(GTMOGETSHEETNAME(INDEX('Table of contents'!$B$6:$B$7,M122),"Ville"),",")</f>
        <v>,</v>
      </c>
      <c r="O122" t="e">
        <f t="shared" ca="1" si="16"/>
        <v>#N/A</v>
      </c>
      <c r="P122" t="str">
        <f t="shared" ca="1" si="17"/>
        <v/>
      </c>
      <c r="Q122" t="str">
        <f t="shared" ca="1" si="13"/>
        <v/>
      </c>
      <c r="R122" t="str">
        <f ca="1">IF(P122="",$T$2,IF(COUNTIF(P$5:P122,P122)=1,P122,$T$2))</f>
        <v>ÿ</v>
      </c>
      <c r="S122">
        <f t="shared" ca="1" si="18"/>
        <v>0</v>
      </c>
    </row>
    <row r="123" spans="11:19" x14ac:dyDescent="0.3">
      <c r="K123">
        <f t="shared" si="19"/>
        <v>118</v>
      </c>
      <c r="L123">
        <f t="shared" si="14"/>
        <v>18</v>
      </c>
      <c r="M123">
        <f t="shared" si="15"/>
        <v>6</v>
      </c>
      <c r="N123" t="str">
        <f ca="1">IFERROR(GTMOGETSHEETNAME(INDEX('Table of contents'!$B$6:$B$7,M123),"Ville"),",")</f>
        <v>,</v>
      </c>
      <c r="O123" t="e">
        <f t="shared" ca="1" si="16"/>
        <v>#N/A</v>
      </c>
      <c r="P123" t="str">
        <f t="shared" ca="1" si="17"/>
        <v/>
      </c>
      <c r="Q123" t="str">
        <f t="shared" ca="1" si="13"/>
        <v/>
      </c>
      <c r="R123" t="str">
        <f ca="1">IF(P123="",$T$2,IF(COUNTIF(P$5:P123,P123)=1,P123,$T$2))</f>
        <v>ÿ</v>
      </c>
      <c r="S123">
        <f t="shared" ca="1" si="18"/>
        <v>0</v>
      </c>
    </row>
    <row r="124" spans="11:19" x14ac:dyDescent="0.3">
      <c r="K124">
        <f t="shared" si="19"/>
        <v>119</v>
      </c>
      <c r="L124">
        <f t="shared" si="14"/>
        <v>19</v>
      </c>
      <c r="M124">
        <f t="shared" si="15"/>
        <v>6</v>
      </c>
      <c r="N124" t="str">
        <f ca="1">IFERROR(GTMOGETSHEETNAME(INDEX('Table of contents'!$B$6:$B$7,M124),"Ville"),",")</f>
        <v>,</v>
      </c>
      <c r="O124" t="e">
        <f t="shared" ca="1" si="16"/>
        <v>#N/A</v>
      </c>
      <c r="P124" t="str">
        <f t="shared" ca="1" si="17"/>
        <v/>
      </c>
      <c r="Q124" t="str">
        <f t="shared" ca="1" si="13"/>
        <v/>
      </c>
      <c r="R124" t="str">
        <f ca="1">IF(P124="",$T$2,IF(COUNTIF(P$5:P124,P124)=1,P124,$T$2))</f>
        <v>ÿ</v>
      </c>
      <c r="S124">
        <f t="shared" ca="1" si="18"/>
        <v>0</v>
      </c>
    </row>
    <row r="125" spans="11:19" x14ac:dyDescent="0.3">
      <c r="K125">
        <f t="shared" si="19"/>
        <v>120</v>
      </c>
      <c r="L125">
        <f t="shared" si="14"/>
        <v>20</v>
      </c>
      <c r="M125">
        <f t="shared" si="15"/>
        <v>6</v>
      </c>
      <c r="N125" t="str">
        <f ca="1">IFERROR(GTMOGETSHEETNAME(INDEX('Table of contents'!$B$6:$B$7,M125),"Ville"),",")</f>
        <v>,</v>
      </c>
      <c r="O125" t="e">
        <f t="shared" ca="1" si="16"/>
        <v>#N/A</v>
      </c>
      <c r="P125" t="str">
        <f t="shared" ca="1" si="17"/>
        <v/>
      </c>
      <c r="Q125" t="str">
        <f t="shared" ca="1" si="13"/>
        <v/>
      </c>
      <c r="R125" t="str">
        <f ca="1">IF(P125="",$T$2,IF(COUNTIF(P$5:P125,P125)=1,P125,$T$2))</f>
        <v>ÿ</v>
      </c>
      <c r="S125">
        <f t="shared" ca="1" si="18"/>
        <v>0</v>
      </c>
    </row>
    <row r="126" spans="11:19" x14ac:dyDescent="0.3">
      <c r="K126">
        <f t="shared" si="19"/>
        <v>121</v>
      </c>
      <c r="L126">
        <f t="shared" si="14"/>
        <v>1</v>
      </c>
      <c r="M126">
        <f t="shared" si="15"/>
        <v>7</v>
      </c>
      <c r="N126" t="str">
        <f ca="1">IFERROR(GTMOGETSHEETNAME(INDEX('Table of contents'!$B$6:$B$7,M126),"Ville"),",")</f>
        <v>,</v>
      </c>
      <c r="O126" t="e">
        <f t="shared" ca="1" si="16"/>
        <v>#N/A</v>
      </c>
      <c r="P126" t="str">
        <f t="shared" ca="1" si="17"/>
        <v/>
      </c>
      <c r="Q126" t="str">
        <f t="shared" ca="1" si="13"/>
        <v/>
      </c>
      <c r="R126" t="str">
        <f ca="1">IF(P126="",$T$2,IF(COUNTIF(P$5:P126,P126)=1,P126,$T$2))</f>
        <v>ÿ</v>
      </c>
      <c r="S126">
        <f t="shared" ca="1" si="18"/>
        <v>0</v>
      </c>
    </row>
    <row r="127" spans="11:19" x14ac:dyDescent="0.3">
      <c r="K127">
        <f t="shared" si="19"/>
        <v>122</v>
      </c>
      <c r="L127">
        <f t="shared" si="14"/>
        <v>2</v>
      </c>
      <c r="M127">
        <f t="shared" si="15"/>
        <v>7</v>
      </c>
      <c r="N127" t="str">
        <f ca="1">IFERROR(GTMOGETSHEETNAME(INDEX('Table of contents'!$B$6:$B$7,M127),"Ville"),",")</f>
        <v>,</v>
      </c>
      <c r="O127" t="e">
        <f t="shared" ca="1" si="16"/>
        <v>#N/A</v>
      </c>
      <c r="P127" t="str">
        <f t="shared" ca="1" si="17"/>
        <v/>
      </c>
      <c r="Q127" t="str">
        <f t="shared" ca="1" si="13"/>
        <v/>
      </c>
      <c r="R127" t="str">
        <f ca="1">IF(P127="",$T$2,IF(COUNTIF(P$5:P127,P127)=1,P127,$T$2))</f>
        <v>ÿ</v>
      </c>
      <c r="S127">
        <f t="shared" ca="1" si="18"/>
        <v>0</v>
      </c>
    </row>
    <row r="128" spans="11:19" x14ac:dyDescent="0.3">
      <c r="K128">
        <f t="shared" si="19"/>
        <v>123</v>
      </c>
      <c r="L128">
        <f t="shared" si="14"/>
        <v>3</v>
      </c>
      <c r="M128">
        <f t="shared" si="15"/>
        <v>7</v>
      </c>
      <c r="N128" t="str">
        <f ca="1">IFERROR(GTMOGETSHEETNAME(INDEX('Table of contents'!$B$6:$B$7,M128),"Ville"),",")</f>
        <v>,</v>
      </c>
      <c r="O128" t="e">
        <f t="shared" ca="1" si="16"/>
        <v>#N/A</v>
      </c>
      <c r="P128" t="str">
        <f t="shared" ca="1" si="17"/>
        <v/>
      </c>
      <c r="Q128" t="str">
        <f t="shared" ca="1" si="13"/>
        <v/>
      </c>
      <c r="R128" t="str">
        <f ca="1">IF(P128="",$T$2,IF(COUNTIF(P$5:P128,P128)=1,P128,$T$2))</f>
        <v>ÿ</v>
      </c>
      <c r="S128">
        <f t="shared" ca="1" si="18"/>
        <v>0</v>
      </c>
    </row>
    <row r="129" spans="11:19" x14ac:dyDescent="0.3">
      <c r="K129">
        <f t="shared" si="19"/>
        <v>124</v>
      </c>
      <c r="L129">
        <f t="shared" si="14"/>
        <v>4</v>
      </c>
      <c r="M129">
        <f t="shared" si="15"/>
        <v>7</v>
      </c>
      <c r="N129" t="str">
        <f ca="1">IFERROR(GTMOGETSHEETNAME(INDEX('Table of contents'!$B$6:$B$7,M129),"Ville"),",")</f>
        <v>,</v>
      </c>
      <c r="O129" t="e">
        <f t="shared" ca="1" si="16"/>
        <v>#N/A</v>
      </c>
      <c r="P129" t="str">
        <f t="shared" ca="1" si="17"/>
        <v/>
      </c>
      <c r="Q129" t="str">
        <f t="shared" ca="1" si="13"/>
        <v/>
      </c>
      <c r="R129" t="str">
        <f ca="1">IF(P129="",$T$2,IF(COUNTIF(P$5:P129,P129)=1,P129,$T$2))</f>
        <v>ÿ</v>
      </c>
      <c r="S129">
        <f t="shared" ca="1" si="18"/>
        <v>0</v>
      </c>
    </row>
    <row r="130" spans="11:19" x14ac:dyDescent="0.3">
      <c r="K130">
        <f t="shared" si="19"/>
        <v>125</v>
      </c>
      <c r="L130">
        <f t="shared" si="14"/>
        <v>5</v>
      </c>
      <c r="M130">
        <f t="shared" si="15"/>
        <v>7</v>
      </c>
      <c r="N130" t="str">
        <f ca="1">IFERROR(GTMOGETSHEETNAME(INDEX('Table of contents'!$B$6:$B$7,M130),"Ville"),",")</f>
        <v>,</v>
      </c>
      <c r="O130" t="e">
        <f t="shared" ca="1" si="16"/>
        <v>#N/A</v>
      </c>
      <c r="P130" t="str">
        <f t="shared" ca="1" si="17"/>
        <v/>
      </c>
      <c r="Q130" t="str">
        <f t="shared" ca="1" si="13"/>
        <v/>
      </c>
      <c r="R130" t="str">
        <f ca="1">IF(P130="",$T$2,IF(COUNTIF(P$5:P130,P130)=1,P130,$T$2))</f>
        <v>ÿ</v>
      </c>
      <c r="S130">
        <f t="shared" ca="1" si="18"/>
        <v>0</v>
      </c>
    </row>
    <row r="131" spans="11:19" x14ac:dyDescent="0.3">
      <c r="K131">
        <f t="shared" si="19"/>
        <v>126</v>
      </c>
      <c r="L131">
        <f t="shared" si="14"/>
        <v>6</v>
      </c>
      <c r="M131">
        <f t="shared" si="15"/>
        <v>7</v>
      </c>
      <c r="N131" t="str">
        <f ca="1">IFERROR(GTMOGETSHEETNAME(INDEX('Table of contents'!$B$6:$B$7,M131),"Ville"),",")</f>
        <v>,</v>
      </c>
      <c r="O131" t="e">
        <f t="shared" ca="1" si="16"/>
        <v>#N/A</v>
      </c>
      <c r="P131" t="str">
        <f t="shared" ca="1" si="17"/>
        <v/>
      </c>
      <c r="Q131" t="str">
        <f t="shared" ca="1" si="13"/>
        <v/>
      </c>
      <c r="R131" t="str">
        <f ca="1">IF(P131="",$T$2,IF(COUNTIF(P$5:P131,P131)=1,P131,$T$2))</f>
        <v>ÿ</v>
      </c>
      <c r="S131">
        <f t="shared" ca="1" si="18"/>
        <v>0</v>
      </c>
    </row>
    <row r="132" spans="11:19" x14ac:dyDescent="0.3">
      <c r="K132">
        <f t="shared" si="19"/>
        <v>127</v>
      </c>
      <c r="L132">
        <f t="shared" si="14"/>
        <v>7</v>
      </c>
      <c r="M132">
        <f t="shared" si="15"/>
        <v>7</v>
      </c>
      <c r="N132" t="str">
        <f ca="1">IFERROR(GTMOGETSHEETNAME(INDEX('Table of contents'!$B$6:$B$7,M132),"Ville"),",")</f>
        <v>,</v>
      </c>
      <c r="O132" t="e">
        <f t="shared" ca="1" si="16"/>
        <v>#N/A</v>
      </c>
      <c r="P132" t="str">
        <f t="shared" ca="1" si="17"/>
        <v/>
      </c>
      <c r="Q132" t="str">
        <f t="shared" ca="1" si="13"/>
        <v/>
      </c>
      <c r="R132" t="str">
        <f ca="1">IF(P132="",$T$2,IF(COUNTIF(P$5:P132,P132)=1,P132,$T$2))</f>
        <v>ÿ</v>
      </c>
      <c r="S132">
        <f t="shared" ca="1" si="18"/>
        <v>0</v>
      </c>
    </row>
    <row r="133" spans="11:19" x14ac:dyDescent="0.3">
      <c r="K133">
        <f t="shared" si="19"/>
        <v>128</v>
      </c>
      <c r="L133">
        <f t="shared" si="14"/>
        <v>8</v>
      </c>
      <c r="M133">
        <f t="shared" si="15"/>
        <v>7</v>
      </c>
      <c r="N133" t="str">
        <f ca="1">IFERROR(GTMOGETSHEETNAME(INDEX('Table of contents'!$B$6:$B$7,M133),"Ville"),",")</f>
        <v>,</v>
      </c>
      <c r="O133" t="e">
        <f t="shared" ca="1" si="16"/>
        <v>#N/A</v>
      </c>
      <c r="P133" t="str">
        <f t="shared" ca="1" si="17"/>
        <v/>
      </c>
      <c r="Q133" t="str">
        <f t="shared" ca="1" si="13"/>
        <v/>
      </c>
      <c r="R133" t="str">
        <f ca="1">IF(P133="",$T$2,IF(COUNTIF(P$5:P133,P133)=1,P133,$T$2))</f>
        <v>ÿ</v>
      </c>
      <c r="S133">
        <f t="shared" ca="1" si="18"/>
        <v>0</v>
      </c>
    </row>
    <row r="134" spans="11:19" x14ac:dyDescent="0.3">
      <c r="K134">
        <f t="shared" si="19"/>
        <v>129</v>
      </c>
      <c r="L134">
        <f t="shared" si="14"/>
        <v>9</v>
      </c>
      <c r="M134">
        <f t="shared" si="15"/>
        <v>7</v>
      </c>
      <c r="N134" t="str">
        <f ca="1">IFERROR(GTMOGETSHEETNAME(INDEX('Table of contents'!$B$6:$B$7,M134),"Ville"),",")</f>
        <v>,</v>
      </c>
      <c r="O134" t="e">
        <f t="shared" ca="1" si="16"/>
        <v>#N/A</v>
      </c>
      <c r="P134" t="str">
        <f t="shared" ca="1" si="17"/>
        <v/>
      </c>
      <c r="Q134" t="str">
        <f t="shared" ref="Q134:Q145" ca="1" si="20">IFERROR(INDIRECT($N134&amp;"!"&amp;Q$4&amp;(Q$3+$L134)),"")</f>
        <v/>
      </c>
      <c r="R134" t="str">
        <f ca="1">IF(P134="",$T$2,IF(COUNTIF(P$5:P134,P134)=1,P134,$T$2))</f>
        <v>ÿ</v>
      </c>
      <c r="S134">
        <f t="shared" ca="1" si="18"/>
        <v>0</v>
      </c>
    </row>
    <row r="135" spans="11:19" x14ac:dyDescent="0.3">
      <c r="K135">
        <f t="shared" si="19"/>
        <v>130</v>
      </c>
      <c r="L135">
        <f t="shared" ref="L135:L145" si="21">K135-(M135-1)*$M$2</f>
        <v>10</v>
      </c>
      <c r="M135">
        <f t="shared" ref="M135:M145" si="22">INT((K135-1)/$M$2)+1</f>
        <v>7</v>
      </c>
      <c r="N135" t="str">
        <f ca="1">IFERROR(GTMOGETSHEETNAME(INDEX('Table of contents'!$B$6:$B$7,M135),"Ville"),",")</f>
        <v>,</v>
      </c>
      <c r="O135" t="e">
        <f t="shared" ref="O135:O145" ca="1" si="23">IFERROR($N135&amp;"!"&amp;P$4&amp;P$3+IF($L135&lt;=INDIRECT($N135&amp;"!"&amp;$Q$1),$L135,$S$1),NA())</f>
        <v>#N/A</v>
      </c>
      <c r="P135" t="str">
        <f t="shared" ref="P135:P145" ca="1" si="24">IF(IFERROR(INDIRECT($O135),"")="","",INDIRECT($O135))</f>
        <v/>
      </c>
      <c r="Q135" t="str">
        <f t="shared" ca="1" si="20"/>
        <v/>
      </c>
      <c r="R135" t="str">
        <f ca="1">IF(P135="",$T$2,IF(COUNTIF(P$5:P135,P135)=1,P135,$T$2))</f>
        <v>ÿ</v>
      </c>
      <c r="S135">
        <f t="shared" ref="S135:S145" ca="1" si="25">IF(OR(P135="",R135=""),0,COUNTIF($R$6:$R$145,"&lt;="&amp;R135))</f>
        <v>0</v>
      </c>
    </row>
    <row r="136" spans="11:19" x14ac:dyDescent="0.3">
      <c r="K136">
        <f t="shared" ref="K136:K145" si="26">K135+1</f>
        <v>131</v>
      </c>
      <c r="L136">
        <f t="shared" si="21"/>
        <v>11</v>
      </c>
      <c r="M136">
        <f t="shared" si="22"/>
        <v>7</v>
      </c>
      <c r="N136" t="str">
        <f ca="1">IFERROR(GTMOGETSHEETNAME(INDEX('Table of contents'!$B$6:$B$7,M136),"Ville"),",")</f>
        <v>,</v>
      </c>
      <c r="O136" t="e">
        <f t="shared" ca="1" si="23"/>
        <v>#N/A</v>
      </c>
      <c r="P136" t="str">
        <f t="shared" ca="1" si="24"/>
        <v/>
      </c>
      <c r="Q136" t="str">
        <f t="shared" ca="1" si="20"/>
        <v/>
      </c>
      <c r="R136" t="str">
        <f ca="1">IF(P136="",$T$2,IF(COUNTIF(P$5:P136,P136)=1,P136,$T$2))</f>
        <v>ÿ</v>
      </c>
      <c r="S136">
        <f t="shared" ca="1" si="25"/>
        <v>0</v>
      </c>
    </row>
    <row r="137" spans="11:19" x14ac:dyDescent="0.3">
      <c r="K137">
        <f t="shared" si="26"/>
        <v>132</v>
      </c>
      <c r="L137">
        <f t="shared" si="21"/>
        <v>12</v>
      </c>
      <c r="M137">
        <f t="shared" si="22"/>
        <v>7</v>
      </c>
      <c r="N137" t="str">
        <f ca="1">IFERROR(GTMOGETSHEETNAME(INDEX('Table of contents'!$B$6:$B$7,M137),"Ville"),",")</f>
        <v>,</v>
      </c>
      <c r="O137" t="e">
        <f t="shared" ca="1" si="23"/>
        <v>#N/A</v>
      </c>
      <c r="P137" t="str">
        <f t="shared" ca="1" si="24"/>
        <v/>
      </c>
      <c r="Q137" t="str">
        <f t="shared" ca="1" si="20"/>
        <v/>
      </c>
      <c r="R137" t="str">
        <f ca="1">IF(P137="",$T$2,IF(COUNTIF(P$5:P137,P137)=1,P137,$T$2))</f>
        <v>ÿ</v>
      </c>
      <c r="S137">
        <f t="shared" ca="1" si="25"/>
        <v>0</v>
      </c>
    </row>
    <row r="138" spans="11:19" x14ac:dyDescent="0.3">
      <c r="K138">
        <f t="shared" si="26"/>
        <v>133</v>
      </c>
      <c r="L138">
        <f t="shared" si="21"/>
        <v>13</v>
      </c>
      <c r="M138">
        <f t="shared" si="22"/>
        <v>7</v>
      </c>
      <c r="N138" t="str">
        <f ca="1">IFERROR(GTMOGETSHEETNAME(INDEX('Table of contents'!$B$6:$B$7,M138),"Ville"),",")</f>
        <v>,</v>
      </c>
      <c r="O138" t="e">
        <f t="shared" ca="1" si="23"/>
        <v>#N/A</v>
      </c>
      <c r="P138" t="str">
        <f t="shared" ca="1" si="24"/>
        <v/>
      </c>
      <c r="Q138" t="str">
        <f t="shared" ca="1" si="20"/>
        <v/>
      </c>
      <c r="R138" t="str">
        <f ca="1">IF(P138="",$T$2,IF(COUNTIF(P$5:P138,P138)=1,P138,$T$2))</f>
        <v>ÿ</v>
      </c>
      <c r="S138">
        <f t="shared" ca="1" si="25"/>
        <v>0</v>
      </c>
    </row>
    <row r="139" spans="11:19" x14ac:dyDescent="0.3">
      <c r="K139">
        <f t="shared" si="26"/>
        <v>134</v>
      </c>
      <c r="L139">
        <f t="shared" si="21"/>
        <v>14</v>
      </c>
      <c r="M139">
        <f t="shared" si="22"/>
        <v>7</v>
      </c>
      <c r="N139" t="str">
        <f ca="1">IFERROR(GTMOGETSHEETNAME(INDEX('Table of contents'!$B$6:$B$7,M139),"Ville"),",")</f>
        <v>,</v>
      </c>
      <c r="O139" t="e">
        <f t="shared" ca="1" si="23"/>
        <v>#N/A</v>
      </c>
      <c r="P139" t="str">
        <f t="shared" ca="1" si="24"/>
        <v/>
      </c>
      <c r="Q139" t="str">
        <f t="shared" ca="1" si="20"/>
        <v/>
      </c>
      <c r="R139" t="str">
        <f ca="1">IF(P139="",$T$2,IF(COUNTIF(P$5:P139,P139)=1,P139,$T$2))</f>
        <v>ÿ</v>
      </c>
      <c r="S139">
        <f t="shared" ca="1" si="25"/>
        <v>0</v>
      </c>
    </row>
    <row r="140" spans="11:19" x14ac:dyDescent="0.3">
      <c r="K140">
        <f t="shared" si="26"/>
        <v>135</v>
      </c>
      <c r="L140">
        <f t="shared" si="21"/>
        <v>15</v>
      </c>
      <c r="M140">
        <f t="shared" si="22"/>
        <v>7</v>
      </c>
      <c r="N140" t="str">
        <f ca="1">IFERROR(GTMOGETSHEETNAME(INDEX('Table of contents'!$B$6:$B$7,M140),"Ville"),",")</f>
        <v>,</v>
      </c>
      <c r="O140" t="e">
        <f t="shared" ca="1" si="23"/>
        <v>#N/A</v>
      </c>
      <c r="P140" t="str">
        <f t="shared" ca="1" si="24"/>
        <v/>
      </c>
      <c r="Q140" t="str">
        <f t="shared" ca="1" si="20"/>
        <v/>
      </c>
      <c r="R140" t="str">
        <f ca="1">IF(P140="",$T$2,IF(COUNTIF(P$5:P140,P140)=1,P140,$T$2))</f>
        <v>ÿ</v>
      </c>
      <c r="S140">
        <f t="shared" ca="1" si="25"/>
        <v>0</v>
      </c>
    </row>
    <row r="141" spans="11:19" x14ac:dyDescent="0.3">
      <c r="K141">
        <f t="shared" si="26"/>
        <v>136</v>
      </c>
      <c r="L141">
        <f t="shared" si="21"/>
        <v>16</v>
      </c>
      <c r="M141">
        <f t="shared" si="22"/>
        <v>7</v>
      </c>
      <c r="N141" t="str">
        <f ca="1">IFERROR(GTMOGETSHEETNAME(INDEX('Table of contents'!$B$6:$B$7,M141),"Ville"),",")</f>
        <v>,</v>
      </c>
      <c r="O141" t="e">
        <f t="shared" ca="1" si="23"/>
        <v>#N/A</v>
      </c>
      <c r="P141" t="str">
        <f t="shared" ca="1" si="24"/>
        <v/>
      </c>
      <c r="Q141" t="str">
        <f t="shared" ca="1" si="20"/>
        <v/>
      </c>
      <c r="R141" t="str">
        <f ca="1">IF(P141="",$T$2,IF(COUNTIF(P$5:P141,P141)=1,P141,$T$2))</f>
        <v>ÿ</v>
      </c>
      <c r="S141">
        <f t="shared" ca="1" si="25"/>
        <v>0</v>
      </c>
    </row>
    <row r="142" spans="11:19" x14ac:dyDescent="0.3">
      <c r="K142">
        <f t="shared" si="26"/>
        <v>137</v>
      </c>
      <c r="L142">
        <f t="shared" si="21"/>
        <v>17</v>
      </c>
      <c r="M142">
        <f t="shared" si="22"/>
        <v>7</v>
      </c>
      <c r="N142" t="str">
        <f ca="1">IFERROR(GTMOGETSHEETNAME(INDEX('Table of contents'!$B$6:$B$7,M142),"Ville"),",")</f>
        <v>,</v>
      </c>
      <c r="O142" t="e">
        <f t="shared" ca="1" si="23"/>
        <v>#N/A</v>
      </c>
      <c r="P142" t="str">
        <f t="shared" ca="1" si="24"/>
        <v/>
      </c>
      <c r="Q142" t="str">
        <f t="shared" ca="1" si="20"/>
        <v/>
      </c>
      <c r="R142" t="str">
        <f ca="1">IF(P142="",$T$2,IF(COUNTIF(P$5:P142,P142)=1,P142,$T$2))</f>
        <v>ÿ</v>
      </c>
      <c r="S142">
        <f t="shared" ca="1" si="25"/>
        <v>0</v>
      </c>
    </row>
    <row r="143" spans="11:19" x14ac:dyDescent="0.3">
      <c r="K143">
        <f t="shared" si="26"/>
        <v>138</v>
      </c>
      <c r="L143">
        <f t="shared" si="21"/>
        <v>18</v>
      </c>
      <c r="M143">
        <f t="shared" si="22"/>
        <v>7</v>
      </c>
      <c r="N143" t="str">
        <f ca="1">IFERROR(GTMOGETSHEETNAME(INDEX('Table of contents'!$B$6:$B$7,M143),"Ville"),",")</f>
        <v>,</v>
      </c>
      <c r="O143" t="e">
        <f t="shared" ca="1" si="23"/>
        <v>#N/A</v>
      </c>
      <c r="P143" t="str">
        <f t="shared" ca="1" si="24"/>
        <v/>
      </c>
      <c r="Q143" t="str">
        <f t="shared" ca="1" si="20"/>
        <v/>
      </c>
      <c r="R143" t="str">
        <f ca="1">IF(P143="",$T$2,IF(COUNTIF(P$5:P143,P143)=1,P143,$T$2))</f>
        <v>ÿ</v>
      </c>
      <c r="S143">
        <f t="shared" ca="1" si="25"/>
        <v>0</v>
      </c>
    </row>
    <row r="144" spans="11:19" x14ac:dyDescent="0.3">
      <c r="K144">
        <f t="shared" si="26"/>
        <v>139</v>
      </c>
      <c r="L144">
        <f t="shared" si="21"/>
        <v>19</v>
      </c>
      <c r="M144">
        <f t="shared" si="22"/>
        <v>7</v>
      </c>
      <c r="N144" t="str">
        <f ca="1">IFERROR(GTMOGETSHEETNAME(INDEX('Table of contents'!$B$6:$B$7,M144),"Ville"),",")</f>
        <v>,</v>
      </c>
      <c r="O144" t="e">
        <f t="shared" ca="1" si="23"/>
        <v>#N/A</v>
      </c>
      <c r="P144" t="str">
        <f t="shared" ca="1" si="24"/>
        <v/>
      </c>
      <c r="Q144" t="str">
        <f t="shared" ca="1" si="20"/>
        <v/>
      </c>
      <c r="R144" t="str">
        <f ca="1">IF(P144="",$T$2,IF(COUNTIF(P$5:P144,P144)=1,P144,$T$2))</f>
        <v>ÿ</v>
      </c>
      <c r="S144">
        <f t="shared" ca="1" si="25"/>
        <v>0</v>
      </c>
    </row>
    <row r="145" spans="11:19" x14ac:dyDescent="0.3">
      <c r="K145">
        <f t="shared" si="26"/>
        <v>140</v>
      </c>
      <c r="L145">
        <f t="shared" si="21"/>
        <v>20</v>
      </c>
      <c r="M145">
        <f t="shared" si="22"/>
        <v>7</v>
      </c>
      <c r="N145" t="str">
        <f ca="1">IFERROR(GTMOGETSHEETNAME(INDEX('Table of contents'!$B$6:$B$7,M145),"Ville"),",")</f>
        <v>,</v>
      </c>
      <c r="O145" t="e">
        <f t="shared" ca="1" si="23"/>
        <v>#N/A</v>
      </c>
      <c r="P145" t="str">
        <f t="shared" ca="1" si="24"/>
        <v/>
      </c>
      <c r="Q145" t="str">
        <f t="shared" ca="1" si="20"/>
        <v/>
      </c>
      <c r="R145" t="str">
        <f ca="1">IF(P145="",$T$2,IF(COUNTIF(P$5:P145,P145)=1,P145,$T$2))</f>
        <v>ÿ</v>
      </c>
      <c r="S145">
        <f t="shared" ca="1" si="25"/>
        <v>0</v>
      </c>
    </row>
  </sheetData>
  <mergeCells count="2">
    <mergeCell ref="A2:C3"/>
    <mergeCell ref="A4:E4"/>
  </mergeCells>
  <conditionalFormatting sqref="A7:B26">
    <cfRule type="expression" dxfId="0" priority="1">
      <formula>($C7&gt;$I$1)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26</vt:i4>
      </vt:variant>
    </vt:vector>
  </HeadingPairs>
  <TitlesOfParts>
    <vt:vector size="40" baseType="lpstr">
      <vt:lpstr>Table of contents</vt:lpstr>
      <vt:lpstr>GTMS synthesis</vt:lpstr>
      <vt:lpstr> GTMS advanced synthesis</vt:lpstr>
      <vt:lpstr> GTMS 1 synthesis</vt:lpstr>
      <vt:lpstr> GTMS 2 synthesis</vt:lpstr>
      <vt:lpstr> GTMS country values</vt:lpstr>
      <vt:lpstr>GTMOGETSHEETNAME country values</vt:lpstr>
      <vt:lpstr>Synthesis Pattern Free product2</vt:lpstr>
      <vt:lpstr>Synthesis Pattern Free product</vt:lpstr>
      <vt:lpstr>TabMT</vt:lpstr>
      <vt:lpstr>TabMT2_1</vt:lpstr>
      <vt:lpstr>TabMT2_2</vt:lpstr>
      <vt:lpstr>RefProducts</vt:lpstr>
      <vt:lpstr> Department Tab</vt:lpstr>
      <vt:lpstr>GT.DepartementMO</vt:lpstr>
      <vt:lpstr>GT.OngletMO</vt:lpstr>
      <vt:lpstr>GT.OngletMO2_1</vt:lpstr>
      <vt:lpstr>GT.OngletMO2_2</vt:lpstr>
      <vt:lpstr>GT.ProduitsRef</vt:lpstr>
      <vt:lpstr>GT.SynthGMTSAvancees</vt:lpstr>
      <vt:lpstr>GT.SynthGTMS</vt:lpstr>
      <vt:lpstr>GT.SynthGTMS1</vt:lpstr>
      <vt:lpstr>GT.SynthGTMS2</vt:lpstr>
      <vt:lpstr>GT.SynthMoProduitsLibres</vt:lpstr>
      <vt:lpstr>GT.SynthMotifProduitLibres2</vt:lpstr>
      <vt:lpstr>GT.TM</vt:lpstr>
      <vt:lpstr>GT.ValeursVilleGTMOGETSHEETNAME</vt:lpstr>
      <vt:lpstr>GT.ValeursvilleGTMS</vt:lpstr>
      <vt:lpstr>TabMT2_1!ZI_OngletMO</vt:lpstr>
      <vt:lpstr>TabMT2_2!ZI_OngletMO</vt:lpstr>
      <vt:lpstr>ZI_OngletMO</vt:lpstr>
      <vt:lpstr>' GTMS country values'!ZI_Synthèse_GTMOGETSHEETNAME</vt:lpstr>
      <vt:lpstr>ZI_Synthèse_GTMOGETSHEETNAME</vt:lpstr>
      <vt:lpstr>' GTMS 1 synthesis'!ZI_Synthese_GTSGMO</vt:lpstr>
      <vt:lpstr>' GTMS 2 synthesis'!ZI_Synthese_GTSGMO</vt:lpstr>
      <vt:lpstr>ZI_Synthese_GTSGMO</vt:lpstr>
      <vt:lpstr>'Synthesis Pattern Free product2'!ZI_Synthèse_Motif_Produits_libres</vt:lpstr>
      <vt:lpstr>ZI_Synthèse_Motif_Produits_libres</vt:lpstr>
      <vt:lpstr>ZI_Synthèse_MotifProduits</vt:lpstr>
      <vt:lpstr>ZI_Table_des_matières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Corneloup</dc:creator>
  <cp:lastModifiedBy>Marika Bernard</cp:lastModifiedBy>
  <dcterms:created xsi:type="dcterms:W3CDTF">2013-11-14T16:18:12Z</dcterms:created>
  <dcterms:modified xsi:type="dcterms:W3CDTF">2022-01-14T13:46:01Z</dcterms:modified>
</cp:coreProperties>
</file>